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R6" i="5"/>
  <c r="AQ8" i="4" s="1"/>
  <c r="Q6" i="5"/>
  <c r="P6" i="5"/>
  <c r="O6" i="5"/>
  <c r="N6" i="5"/>
  <c r="J10" i="4" s="1"/>
  <c r="M6" i="5"/>
  <c r="L6" i="5"/>
  <c r="K6" i="5"/>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B10" i="4"/>
  <c r="AY8" i="4"/>
  <c r="AI8" i="4"/>
  <c r="Z8" i="4"/>
  <c r="R8" i="4"/>
  <c r="B8" i="4"/>
  <c r="B6" i="4"/>
  <c r="C10" i="5" l="1"/>
  <c r="E10" i="5"/>
  <c r="D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<sst xmlns="http://schemas.openxmlformats.org/spreadsheetml/2006/main" count="217" uniqueCount="107">
  <si>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</si>
  <si>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</si>
  <si>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</si>
  <si>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</si>
  <si>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</si>
  <si>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</si>
  <si>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</si>
  <si>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</si>
  <si>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</si>
  <si>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</si>
  <si>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</si>
  <si>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</si>
  <si>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</si>
  <si>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</si>
  <si>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</si>
  <si>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</si>
  <si>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</si>
  <si>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</si>
  <si>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</si>
  <si>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</si>
  <si>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</si>
  <si>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</si>
  <si>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</si>
  <si>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</si>
  <si>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</si>
  <si>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</si>
  <si>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</si>
  <si>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</si>
  <si>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</si>
  <si>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</si>
  <si>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</si>
  <si>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</si>
  <si>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</si>
  <si>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</si>
  <si>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</si>
  <si>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</si>
  <si>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</si>
  <si>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</si>
  <si>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</si>
  <si>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</si>
  <si>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</si>
  <si>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</si>
  <si>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</si>
  <si>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</si>
  <si>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</si>
  <si>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</si>
  <si>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</si>
  <si>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</si>
  <si>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</si>
  <si>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</si>
  <si>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</si>
  <si>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</si>
  <si>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</si>
  <si>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</si>
  <si>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</si>
  <si>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</si>
  <si>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</si>
  <si>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</si>
  <si>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</si>
  <si>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</si>
  <si>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</si>
  <si>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</si>
  <si>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</si>
  <si>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</si>
  <si>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</si>
  <si>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</si>
  <si>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</si>
  <si>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</si>
  <si>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</si>
  <si>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</si>
  <si>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</si>
  <si>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</si>
  <si>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</si>
  <si>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</si>
  <si>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</si>
  <si>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</si>
  <si>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</si>
  <si>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</si>
  <si>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</si>
  <si>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</si>
  <si>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</si>
  <si>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</si>
  <si>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</si>
  <si>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</si>
  <si>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</si>
  <si>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</si>
  <si>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</si>
  <si>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</si>
  <si>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</si>
  <si>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</si>
  <si>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</si>
  <si>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</si>
  <si>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</si>
  <si>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上ノ国町</t>
  </si>
  <si>
    <t>法適用</t>
  </si>
  <si>
    <t>水道事業</t>
  </si>
  <si>
    <t>末端給水事業</t>
  </si>
  <si>
    <t>A9</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</si>
  <si>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</si>
  <si>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</si>
  <si>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</si>
  <si>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</si>
  <si>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</si>
  <si>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</si>
  <si>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経常収支比率、流動比率、料金回収比率及び施設利用率が類似団体平均を上回り、累積欠損金比率、企業債残高対給水収益比率、給水原価及び有収率が下回っている。
　以上のことから、経営面的には安定しており、水道料金の改定は現在必要ないと思われるが、必要な住民サービスを安定的に継続することが必要となってくる。また、有収率が低いため、配水管路等の漏水が問題となっている。
　今後は、管路の更新及び漏水調査が必要になってくる。</t>
    <rPh sb="1" eb="3">
      <t>ケイジョウ</t>
    </rPh>
    <rPh sb="3" eb="5">
      <t>シュウシ</t>
    </rPh>
    <rPh sb="5" eb="7">
      <t>ヒリツ</t>
    </rPh>
    <rPh sb="8" eb="10">
      <t>リュウドウ</t>
    </rPh>
    <rPh sb="10" eb="12">
      <t>ヒリツ</t>
    </rPh>
    <rPh sb="13" eb="15">
      <t>リョウキン</t>
    </rPh>
    <rPh sb="14" eb="15">
      <t>キュウリョウ</t>
    </rPh>
    <rPh sb="15" eb="17">
      <t>カイシュウ</t>
    </rPh>
    <rPh sb="17" eb="19">
      <t>ヒリツ</t>
    </rPh>
    <rPh sb="19" eb="20">
      <t>オヨ</t>
    </rPh>
    <rPh sb="21" eb="23">
      <t>シセツ</t>
    </rPh>
    <rPh sb="23" eb="26">
      <t>リヨウリツ</t>
    </rPh>
    <rPh sb="27" eb="29">
      <t>ルイジ</t>
    </rPh>
    <rPh sb="29" eb="31">
      <t>ダンタイ</t>
    </rPh>
    <rPh sb="31" eb="33">
      <t>ヘイキン</t>
    </rPh>
    <rPh sb="34" eb="36">
      <t>ウワマワ</t>
    </rPh>
    <rPh sb="59" eb="61">
      <t>キュウスイ</t>
    </rPh>
    <rPh sb="61" eb="63">
      <t>ゲンカ</t>
    </rPh>
    <rPh sb="63" eb="64">
      <t>オヨ</t>
    </rPh>
    <rPh sb="65" eb="67">
      <t>ユウシュウ</t>
    </rPh>
    <rPh sb="67" eb="68">
      <t>リツ</t>
    </rPh>
    <rPh sb="69" eb="71">
      <t>シタマワ</t>
    </rPh>
    <rPh sb="78" eb="80">
      <t>イジョウ</t>
    </rPh>
    <rPh sb="86" eb="88">
      <t>ケイエイ</t>
    </rPh>
    <rPh sb="88" eb="89">
      <t>メン</t>
    </rPh>
    <rPh sb="89" eb="90">
      <t>テキ</t>
    </rPh>
    <rPh sb="92" eb="94">
      <t>アンテイ</t>
    </rPh>
    <rPh sb="99" eb="101">
      <t>スイドウ</t>
    </rPh>
    <rPh sb="101" eb="103">
      <t>リョウキン</t>
    </rPh>
    <rPh sb="104" eb="106">
      <t>カイテイ</t>
    </rPh>
    <rPh sb="107" eb="109">
      <t>ゲンザイ</t>
    </rPh>
    <rPh sb="109" eb="111">
      <t>ヒツヨウ</t>
    </rPh>
    <rPh sb="114" eb="115">
      <t>オモ</t>
    </rPh>
    <rPh sb="120" eb="122">
      <t>ヒツヨウ</t>
    </rPh>
    <rPh sb="123" eb="125">
      <t>ジュウミン</t>
    </rPh>
    <rPh sb="130" eb="133">
      <t>アンテイテキ</t>
    </rPh>
    <rPh sb="134" eb="136">
      <t>ケイゾク</t>
    </rPh>
    <rPh sb="141" eb="143">
      <t>ヒツヨウ</t>
    </rPh>
    <rPh sb="153" eb="155">
      <t>ユウシュウ</t>
    </rPh>
    <rPh sb="155" eb="156">
      <t>リツ</t>
    </rPh>
    <rPh sb="157" eb="158">
      <t>ヒク</t>
    </rPh>
    <rPh sb="165" eb="166">
      <t>ロ</t>
    </rPh>
    <rPh sb="166" eb="167">
      <t>トウ</t>
    </rPh>
    <rPh sb="168" eb="170">
      <t>ロウスイ</t>
    </rPh>
    <rPh sb="171" eb="173">
      <t>モンダイ</t>
    </rPh>
    <rPh sb="182" eb="184">
      <t>コンゴ</t>
    </rPh>
    <rPh sb="186" eb="188">
      <t>カンロ</t>
    </rPh>
    <rPh sb="189" eb="191">
      <t>コウシン</t>
    </rPh>
    <rPh sb="191" eb="192">
      <t>オヨ</t>
    </rPh>
    <rPh sb="193" eb="195">
      <t>ロウスイ</t>
    </rPh>
    <rPh sb="195" eb="197">
      <t>チョウサ</t>
    </rPh>
    <rPh sb="198" eb="200">
      <t>ヒツヨウ</t>
    </rPh>
    <phoneticPr fontId="4"/>
  </si>
  <si>
    <t>　水道施設の経年による老朽化が進んでおり、更新投資の増大が問題となっている。このため管路の更新等がほとんど進んでいない状況にある。
　今後は、施設の長寿命化や施設の更新を中長期的・計画的に推進していくことが必要となってくる。</t>
    <rPh sb="1" eb="3">
      <t>スイドウ</t>
    </rPh>
    <rPh sb="3" eb="5">
      <t>シセツ</t>
    </rPh>
    <rPh sb="6" eb="8">
      <t>ケイネン</t>
    </rPh>
    <rPh sb="11" eb="14">
      <t>ロウキュウカ</t>
    </rPh>
    <rPh sb="15" eb="16">
      <t>スス</t>
    </rPh>
    <rPh sb="21" eb="23">
      <t>コウシン</t>
    </rPh>
    <rPh sb="23" eb="25">
      <t>トウシ</t>
    </rPh>
    <rPh sb="26" eb="28">
      <t>ゾウダイ</t>
    </rPh>
    <rPh sb="29" eb="31">
      <t>モンダイ</t>
    </rPh>
    <rPh sb="42" eb="44">
      <t>カンロ</t>
    </rPh>
    <rPh sb="45" eb="47">
      <t>コウシン</t>
    </rPh>
    <rPh sb="47" eb="48">
      <t>トウ</t>
    </rPh>
    <rPh sb="53" eb="54">
      <t>スス</t>
    </rPh>
    <rPh sb="59" eb="61">
      <t>ジョウキョウ</t>
    </rPh>
    <rPh sb="67" eb="69">
      <t>コンゴ</t>
    </rPh>
    <rPh sb="71" eb="73">
      <t>シセツ</t>
    </rPh>
    <rPh sb="74" eb="75">
      <t>チョウ</t>
    </rPh>
    <rPh sb="75" eb="78">
      <t>ジュミョウカ</t>
    </rPh>
    <rPh sb="79" eb="81">
      <t>シセツ</t>
    </rPh>
    <rPh sb="82" eb="84">
      <t>コウシン</t>
    </rPh>
    <rPh sb="85" eb="89">
      <t>チュウチョウキテキ</t>
    </rPh>
    <rPh sb="90" eb="93">
      <t>ケイカクテキ</t>
    </rPh>
    <rPh sb="94" eb="96">
      <t>スイシン</t>
    </rPh>
    <rPh sb="103" eb="105">
      <t>ヒツヨウ</t>
    </rPh>
    <phoneticPr fontId="4"/>
  </si>
  <si>
    <t>　水道施設の老朽化に伴う更新投資の増大や人口減少に伴う料金収入の減少により、経営環境は厳しくなることが予想される。</t>
    <rPh sb="1" eb="3">
      <t>スイドウ</t>
    </rPh>
    <rPh sb="3" eb="5">
      <t>シセツ</t>
    </rPh>
    <rPh sb="6" eb="9">
      <t>ロウキュウカ</t>
    </rPh>
    <rPh sb="10" eb="11">
      <t>トモナ</t>
    </rPh>
    <rPh sb="12" eb="14">
      <t>コウシン</t>
    </rPh>
    <rPh sb="14" eb="16">
      <t>トウシ</t>
    </rPh>
    <rPh sb="17" eb="19">
      <t>ゾウダイ</t>
    </rPh>
    <rPh sb="20" eb="22">
      <t>ジンコウ</t>
    </rPh>
    <rPh sb="22" eb="24">
      <t>ゲンショウ</t>
    </rPh>
    <rPh sb="25" eb="26">
      <t>トモナ</t>
    </rPh>
    <rPh sb="27" eb="29">
      <t>リョウキン</t>
    </rPh>
    <rPh sb="29" eb="31">
      <t>シュウニュウ</t>
    </rPh>
    <rPh sb="32" eb="34">
      <t>ゲンショウ</t>
    </rPh>
    <rPh sb="38" eb="40">
      <t>ケイエイ</t>
    </rPh>
    <rPh sb="40" eb="42">
      <t>カンキョウ</t>
    </rPh>
    <rPh sb="43" eb="44">
      <t>キビ</t>
    </rPh>
    <rPh sb="51" eb="53">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</si>
</sst>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quot;-&quot;">
                  <c:v>0.95</c:v>
                </c:pt>
                <c:pt idx="1">
                  <c:v>0</c:v>
                </c:pt>
                <c:pt idx="2">
                  <c:v>0</c:v>
                </c:pt>
                <c:pt idx="3">
                  <c:v>0</c:v>
                </c:pt>
                <c:pt idx="4" formatCode="#,##0.00;&quot;△&quot;#,##0.00;&quot;-&quot;">
                  <c:v>0.68</c:v>
                </c:pt>
              </c:numCache>
            </c:numRef>
          </c:val>
        </c:ser>
        <c:dLbls>
          <c:showLegendKey val="0"/>
          <c:showVal val="0"/>
          <c:showCatName val="0"/>
          <c:showSerName val="0"/>
          <c:showPercent val="0"/>
          <c:showBubbleSize val="0"/>
        </c:dLbls>
        <c:gapWidth val="150"/>
        <c:axId val="37773312"/>
        <c:axId val="3777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0.62</c:v>
                </c:pt>
                <c:pt idx="2">
                  <c:v>0.23</c:v>
                </c:pt>
                <c:pt idx="3">
                  <c:v>0.34</c:v>
                </c:pt>
                <c:pt idx="4">
                  <c:v>0.28999999999999998</c:v>
                </c:pt>
              </c:numCache>
            </c:numRef>
          </c:val>
          <c:smooth val="0"/>
        </c:ser>
        <c:dLbls>
          <c:showLegendKey val="0"/>
          <c:showVal val="0"/>
          <c:showCatName val="0"/>
          <c:showSerName val="0"/>
          <c:showPercent val="0"/>
          <c:showBubbleSize val="0"/>
        </c:dLbls>
        <c:marker val="1"/>
        <c:smooth val="0"/>
        <c:axId val="37773312"/>
        <c:axId val="37775232"/>
      </c:lineChart>
      <c:dateAx>
        <c:axId val="37773312"/>
        <c:scaling>
          <c:orientation val="minMax"/>
        </c:scaling>
        <c:delete val="1"/>
        <c:axPos val="b"/>
        <c:numFmt formatCode="ge" sourceLinked="1"/>
        <c:majorTickMark val="none"/>
        <c:minorTickMark val="none"/>
        <c:tickLblPos val="none"/>
        <c:crossAx val="37775232"/>
        <c:crosses val="autoZero"/>
        <c:auto val="1"/>
        <c:lblOffset val="100"/>
        <c:baseTimeUnit val="years"/>
      </c:dateAx>
      <c:valAx>
        <c:axId val="3777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7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59.82</c:v>
                </c:pt>
                <c:pt idx="1">
                  <c:v>59.46</c:v>
                </c:pt>
                <c:pt idx="2">
                  <c:v>56.93</c:v>
                </c:pt>
                <c:pt idx="3">
                  <c:v>60.01</c:v>
                </c:pt>
                <c:pt idx="4">
                  <c:v>51.47</c:v>
                </c:pt>
              </c:numCache>
            </c:numRef>
          </c:val>
        </c:ser>
        <c:dLbls>
          <c:showLegendKey val="0"/>
          <c:showVal val="0"/>
          <c:showCatName val="0"/>
          <c:showSerName val="0"/>
          <c:showPercent val="0"/>
          <c:showBubbleSize val="0"/>
        </c:dLbls>
        <c:gapWidth val="150"/>
        <c:axId val="37637504"/>
        <c:axId val="3764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38.770000000000003</c:v>
                </c:pt>
                <c:pt idx="1">
                  <c:v>40.119999999999997</c:v>
                </c:pt>
                <c:pt idx="2">
                  <c:v>41.24</c:v>
                </c:pt>
                <c:pt idx="3">
                  <c:v>40.700000000000003</c:v>
                </c:pt>
                <c:pt idx="4">
                  <c:v>39.909999999999997</c:v>
                </c:pt>
              </c:numCache>
            </c:numRef>
          </c:val>
          <c:smooth val="0"/>
        </c:ser>
        <c:dLbls>
          <c:showLegendKey val="0"/>
          <c:showVal val="0"/>
          <c:showCatName val="0"/>
          <c:showSerName val="0"/>
          <c:showPercent val="0"/>
          <c:showBubbleSize val="0"/>
        </c:dLbls>
        <c:marker val="1"/>
        <c:smooth val="0"/>
        <c:axId val="37637504"/>
        <c:axId val="37643776"/>
      </c:lineChart>
      <c:dateAx>
        <c:axId val="37637504"/>
        <c:scaling>
          <c:orientation val="minMax"/>
        </c:scaling>
        <c:delete val="1"/>
        <c:axPos val="b"/>
        <c:numFmt formatCode="ge" sourceLinked="1"/>
        <c:majorTickMark val="none"/>
        <c:minorTickMark val="none"/>
        <c:tickLblPos val="none"/>
        <c:crossAx val="37643776"/>
        <c:crosses val="autoZero"/>
        <c:auto val="1"/>
        <c:lblOffset val="100"/>
        <c:baseTimeUnit val="years"/>
      </c:dateAx>
      <c:valAx>
        <c:axId val="3764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3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71.81</c:v>
                </c:pt>
                <c:pt idx="1">
                  <c:v>72.19</c:v>
                </c:pt>
                <c:pt idx="2">
                  <c:v>73.5</c:v>
                </c:pt>
                <c:pt idx="3">
                  <c:v>67.8</c:v>
                </c:pt>
                <c:pt idx="4">
                  <c:v>78.25</c:v>
                </c:pt>
              </c:numCache>
            </c:numRef>
          </c:val>
        </c:ser>
        <c:dLbls>
          <c:showLegendKey val="0"/>
          <c:showVal val="0"/>
          <c:showCatName val="0"/>
          <c:showSerName val="0"/>
          <c:showPercent val="0"/>
          <c:showBubbleSize val="0"/>
        </c:dLbls>
        <c:gapWidth val="150"/>
        <c:axId val="37661696"/>
        <c:axId val="3769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77.69</c:v>
                </c:pt>
                <c:pt idx="1">
                  <c:v>76.87</c:v>
                </c:pt>
                <c:pt idx="2">
                  <c:v>74.900000000000006</c:v>
                </c:pt>
                <c:pt idx="3">
                  <c:v>74.61</c:v>
                </c:pt>
                <c:pt idx="4">
                  <c:v>75.62</c:v>
                </c:pt>
              </c:numCache>
            </c:numRef>
          </c:val>
          <c:smooth val="0"/>
        </c:ser>
        <c:dLbls>
          <c:showLegendKey val="0"/>
          <c:showVal val="0"/>
          <c:showCatName val="0"/>
          <c:showSerName val="0"/>
          <c:showPercent val="0"/>
          <c:showBubbleSize val="0"/>
        </c:dLbls>
        <c:marker val="1"/>
        <c:smooth val="0"/>
        <c:axId val="37661696"/>
        <c:axId val="37696640"/>
      </c:lineChart>
      <c:dateAx>
        <c:axId val="37661696"/>
        <c:scaling>
          <c:orientation val="minMax"/>
        </c:scaling>
        <c:delete val="1"/>
        <c:axPos val="b"/>
        <c:numFmt formatCode="ge" sourceLinked="1"/>
        <c:majorTickMark val="none"/>
        <c:minorTickMark val="none"/>
        <c:tickLblPos val="none"/>
        <c:crossAx val="37696640"/>
        <c:crosses val="autoZero"/>
        <c:auto val="1"/>
        <c:lblOffset val="100"/>
        <c:baseTimeUnit val="years"/>
      </c:dateAx>
      <c:valAx>
        <c:axId val="3769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6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112.06</c:v>
                </c:pt>
                <c:pt idx="1">
                  <c:v>112.51</c:v>
                </c:pt>
                <c:pt idx="2">
                  <c:v>106.61</c:v>
                </c:pt>
                <c:pt idx="3">
                  <c:v>107.55</c:v>
                </c:pt>
                <c:pt idx="4">
                  <c:v>111.28</c:v>
                </c:pt>
              </c:numCache>
            </c:numRef>
          </c:val>
        </c:ser>
        <c:dLbls>
          <c:showLegendKey val="0"/>
          <c:showVal val="0"/>
          <c:showCatName val="0"/>
          <c:showSerName val="0"/>
          <c:showPercent val="0"/>
          <c:showBubbleSize val="0"/>
        </c:dLbls>
        <c:gapWidth val="150"/>
        <c:axId val="37797888"/>
        <c:axId val="3780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100.54</c:v>
                </c:pt>
                <c:pt idx="1">
                  <c:v>100.73</c:v>
                </c:pt>
                <c:pt idx="2">
                  <c:v>109.5</c:v>
                </c:pt>
                <c:pt idx="3">
                  <c:v>106.28</c:v>
                </c:pt>
                <c:pt idx="4">
                  <c:v>108.35</c:v>
                </c:pt>
              </c:numCache>
            </c:numRef>
          </c:val>
          <c:smooth val="0"/>
        </c:ser>
        <c:dLbls>
          <c:showLegendKey val="0"/>
          <c:showVal val="0"/>
          <c:showCatName val="0"/>
          <c:showSerName val="0"/>
          <c:showPercent val="0"/>
          <c:showBubbleSize val="0"/>
        </c:dLbls>
        <c:marker val="1"/>
        <c:smooth val="0"/>
        <c:axId val="37797888"/>
        <c:axId val="37800576"/>
      </c:lineChart>
      <c:dateAx>
        <c:axId val="37797888"/>
        <c:scaling>
          <c:orientation val="minMax"/>
        </c:scaling>
        <c:delete val="1"/>
        <c:axPos val="b"/>
        <c:numFmt formatCode="ge" sourceLinked="1"/>
        <c:majorTickMark val="none"/>
        <c:minorTickMark val="none"/>
        <c:tickLblPos val="none"/>
        <c:crossAx val="37800576"/>
        <c:crosses val="autoZero"/>
        <c:auto val="1"/>
        <c:lblOffset val="100"/>
        <c:baseTimeUnit val="years"/>
      </c:dateAx>
      <c:valAx>
        <c:axId val="37800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79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46.03</c:v>
                </c:pt>
                <c:pt idx="1">
                  <c:v>46.37</c:v>
                </c:pt>
                <c:pt idx="2">
                  <c:v>47.94</c:v>
                </c:pt>
                <c:pt idx="3">
                  <c:v>55.01</c:v>
                </c:pt>
                <c:pt idx="4">
                  <c:v>54.45</c:v>
                </c:pt>
              </c:numCache>
            </c:numRef>
          </c:val>
        </c:ser>
        <c:dLbls>
          <c:showLegendKey val="0"/>
          <c:showVal val="0"/>
          <c:showCatName val="0"/>
          <c:showSerName val="0"/>
          <c:showPercent val="0"/>
          <c:showBubbleSize val="0"/>
        </c:dLbls>
        <c:gapWidth val="150"/>
        <c:axId val="38988032"/>
        <c:axId val="3922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37.409999999999997</c:v>
                </c:pt>
                <c:pt idx="1">
                  <c:v>38.520000000000003</c:v>
                </c:pt>
                <c:pt idx="2">
                  <c:v>39.049999999999997</c:v>
                </c:pt>
                <c:pt idx="3">
                  <c:v>50.44</c:v>
                </c:pt>
                <c:pt idx="4">
                  <c:v>51.44</c:v>
                </c:pt>
              </c:numCache>
            </c:numRef>
          </c:val>
          <c:smooth val="0"/>
        </c:ser>
        <c:dLbls>
          <c:showLegendKey val="0"/>
          <c:showVal val="0"/>
          <c:showCatName val="0"/>
          <c:showSerName val="0"/>
          <c:showPercent val="0"/>
          <c:showBubbleSize val="0"/>
        </c:dLbls>
        <c:marker val="1"/>
        <c:smooth val="0"/>
        <c:axId val="38988032"/>
        <c:axId val="39227776"/>
      </c:lineChart>
      <c:dateAx>
        <c:axId val="38988032"/>
        <c:scaling>
          <c:orientation val="minMax"/>
        </c:scaling>
        <c:delete val="1"/>
        <c:axPos val="b"/>
        <c:numFmt formatCode="ge" sourceLinked="1"/>
        <c:majorTickMark val="none"/>
        <c:minorTickMark val="none"/>
        <c:tickLblPos val="none"/>
        <c:crossAx val="39227776"/>
        <c:crosses val="autoZero"/>
        <c:auto val="1"/>
        <c:lblOffset val="100"/>
        <c:baseTimeUnit val="years"/>
      </c:dateAx>
      <c:valAx>
        <c:axId val="3922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8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formatCode="#,##0.00;&quot;△&quot;#,##0.00">
                  <c:v>0</c:v>
                </c:pt>
                <c:pt idx="1">
                  <c:v>7.12</c:v>
                </c:pt>
                <c:pt idx="2">
                  <c:v>7.12</c:v>
                </c:pt>
                <c:pt idx="3">
                  <c:v>8.4700000000000006</c:v>
                </c:pt>
                <c:pt idx="4">
                  <c:v>51.04</c:v>
                </c:pt>
              </c:numCache>
            </c:numRef>
          </c:val>
        </c:ser>
        <c:dLbls>
          <c:showLegendKey val="0"/>
          <c:showVal val="0"/>
          <c:showCatName val="0"/>
          <c:showSerName val="0"/>
          <c:showPercent val="0"/>
          <c:showBubbleSize val="0"/>
        </c:dLbls>
        <c:gapWidth val="150"/>
        <c:axId val="49085056"/>
        <c:axId val="4939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5.74</c:v>
                </c:pt>
                <c:pt idx="1">
                  <c:v>6.76</c:v>
                </c:pt>
                <c:pt idx="2">
                  <c:v>8.18</c:v>
                </c:pt>
                <c:pt idx="3">
                  <c:v>9.64</c:v>
                </c:pt>
                <c:pt idx="4">
                  <c:v>11.68</c:v>
                </c:pt>
              </c:numCache>
            </c:numRef>
          </c:val>
          <c:smooth val="0"/>
        </c:ser>
        <c:dLbls>
          <c:showLegendKey val="0"/>
          <c:showVal val="0"/>
          <c:showCatName val="0"/>
          <c:showSerName val="0"/>
          <c:showPercent val="0"/>
          <c:showBubbleSize val="0"/>
        </c:dLbls>
        <c:marker val="1"/>
        <c:smooth val="0"/>
        <c:axId val="49085056"/>
        <c:axId val="49395968"/>
      </c:lineChart>
      <c:dateAx>
        <c:axId val="49085056"/>
        <c:scaling>
          <c:orientation val="minMax"/>
        </c:scaling>
        <c:delete val="1"/>
        <c:axPos val="b"/>
        <c:numFmt formatCode="ge" sourceLinked="1"/>
        <c:majorTickMark val="none"/>
        <c:minorTickMark val="none"/>
        <c:tickLblPos val="none"/>
        <c:crossAx val="49395968"/>
        <c:crosses val="autoZero"/>
        <c:auto val="1"/>
        <c:lblOffset val="100"/>
        <c:baseTimeUnit val="years"/>
      </c:dateAx>
      <c:valAx>
        <c:axId val="4939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8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7547392"/>
        <c:axId val="6991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46.21</c:v>
                </c:pt>
                <c:pt idx="1">
                  <c:v>50.06</c:v>
                </c:pt>
                <c:pt idx="2">
                  <c:v>44.3</c:v>
                </c:pt>
                <c:pt idx="3">
                  <c:v>32.31</c:v>
                </c:pt>
                <c:pt idx="4">
                  <c:v>26.85</c:v>
                </c:pt>
              </c:numCache>
            </c:numRef>
          </c:val>
          <c:smooth val="0"/>
        </c:ser>
        <c:dLbls>
          <c:showLegendKey val="0"/>
          <c:showVal val="0"/>
          <c:showCatName val="0"/>
          <c:showSerName val="0"/>
          <c:showPercent val="0"/>
          <c:showBubbleSize val="0"/>
        </c:dLbls>
        <c:marker val="1"/>
        <c:smooth val="0"/>
        <c:axId val="57547392"/>
        <c:axId val="69912448"/>
      </c:lineChart>
      <c:dateAx>
        <c:axId val="57547392"/>
        <c:scaling>
          <c:orientation val="minMax"/>
        </c:scaling>
        <c:delete val="1"/>
        <c:axPos val="b"/>
        <c:numFmt formatCode="ge" sourceLinked="1"/>
        <c:majorTickMark val="none"/>
        <c:minorTickMark val="none"/>
        <c:tickLblPos val="none"/>
        <c:crossAx val="69912448"/>
        <c:crosses val="autoZero"/>
        <c:auto val="1"/>
        <c:lblOffset val="100"/>
        <c:baseTimeUnit val="years"/>
      </c:dateAx>
      <c:valAx>
        <c:axId val="69912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754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72213.45</c:v>
                </c:pt>
                <c:pt idx="1">
                  <c:v>120790.33</c:v>
                </c:pt>
                <c:pt idx="2">
                  <c:v>21863.55</c:v>
                </c:pt>
                <c:pt idx="3">
                  <c:v>2841.18</c:v>
                </c:pt>
                <c:pt idx="4">
                  <c:v>4518.24</c:v>
                </c:pt>
              </c:numCache>
            </c:numRef>
          </c:val>
        </c:ser>
        <c:dLbls>
          <c:showLegendKey val="0"/>
          <c:showVal val="0"/>
          <c:showCatName val="0"/>
          <c:showSerName val="0"/>
          <c:showPercent val="0"/>
          <c:showBubbleSize val="0"/>
        </c:dLbls>
        <c:gapWidth val="150"/>
        <c:axId val="145393152"/>
        <c:axId val="3718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2046.32</c:v>
                </c:pt>
                <c:pt idx="1">
                  <c:v>2322.9699999999998</c:v>
                </c:pt>
                <c:pt idx="2">
                  <c:v>2098.87</c:v>
                </c:pt>
                <c:pt idx="3">
                  <c:v>571.29999999999995</c:v>
                </c:pt>
                <c:pt idx="4">
                  <c:v>527.82000000000005</c:v>
                </c:pt>
              </c:numCache>
            </c:numRef>
          </c:val>
          <c:smooth val="0"/>
        </c:ser>
        <c:dLbls>
          <c:showLegendKey val="0"/>
          <c:showVal val="0"/>
          <c:showCatName val="0"/>
          <c:showSerName val="0"/>
          <c:showPercent val="0"/>
          <c:showBubbleSize val="0"/>
        </c:dLbls>
        <c:marker val="1"/>
        <c:smooth val="0"/>
        <c:axId val="145393152"/>
        <c:axId val="37187584"/>
      </c:lineChart>
      <c:dateAx>
        <c:axId val="145393152"/>
        <c:scaling>
          <c:orientation val="minMax"/>
        </c:scaling>
        <c:delete val="1"/>
        <c:axPos val="b"/>
        <c:numFmt formatCode="ge" sourceLinked="1"/>
        <c:majorTickMark val="none"/>
        <c:minorTickMark val="none"/>
        <c:tickLblPos val="none"/>
        <c:crossAx val="37187584"/>
        <c:crosses val="autoZero"/>
        <c:auto val="1"/>
        <c:lblOffset val="100"/>
        <c:baseTimeUnit val="years"/>
      </c:dateAx>
      <c:valAx>
        <c:axId val="37187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539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140.63</c:v>
                </c:pt>
                <c:pt idx="1">
                  <c:v>128.19999999999999</c:v>
                </c:pt>
                <c:pt idx="2">
                  <c:v>116.14</c:v>
                </c:pt>
                <c:pt idx="3">
                  <c:v>104.21</c:v>
                </c:pt>
                <c:pt idx="4">
                  <c:v>89.5</c:v>
                </c:pt>
              </c:numCache>
            </c:numRef>
          </c:val>
        </c:ser>
        <c:dLbls>
          <c:showLegendKey val="0"/>
          <c:showVal val="0"/>
          <c:showCatName val="0"/>
          <c:showSerName val="0"/>
          <c:showPercent val="0"/>
          <c:showBubbleSize val="0"/>
        </c:dLbls>
        <c:gapWidth val="150"/>
        <c:axId val="37209216"/>
        <c:axId val="3721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592.66999999999996</c:v>
                </c:pt>
                <c:pt idx="1">
                  <c:v>547.41999999999996</c:v>
                </c:pt>
                <c:pt idx="2">
                  <c:v>536.9</c:v>
                </c:pt>
                <c:pt idx="3">
                  <c:v>495.43</c:v>
                </c:pt>
                <c:pt idx="4">
                  <c:v>488.5</c:v>
                </c:pt>
              </c:numCache>
            </c:numRef>
          </c:val>
          <c:smooth val="0"/>
        </c:ser>
        <c:dLbls>
          <c:showLegendKey val="0"/>
          <c:showVal val="0"/>
          <c:showCatName val="0"/>
          <c:showSerName val="0"/>
          <c:showPercent val="0"/>
          <c:showBubbleSize val="0"/>
        </c:dLbls>
        <c:marker val="1"/>
        <c:smooth val="0"/>
        <c:axId val="37209216"/>
        <c:axId val="37211136"/>
      </c:lineChart>
      <c:dateAx>
        <c:axId val="37209216"/>
        <c:scaling>
          <c:orientation val="minMax"/>
        </c:scaling>
        <c:delete val="1"/>
        <c:axPos val="b"/>
        <c:numFmt formatCode="ge" sourceLinked="1"/>
        <c:majorTickMark val="none"/>
        <c:minorTickMark val="none"/>
        <c:tickLblPos val="none"/>
        <c:crossAx val="37211136"/>
        <c:crosses val="autoZero"/>
        <c:auto val="1"/>
        <c:lblOffset val="100"/>
        <c:baseTimeUnit val="years"/>
      </c:dateAx>
      <c:valAx>
        <c:axId val="37211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20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100.3</c:v>
                </c:pt>
                <c:pt idx="1">
                  <c:v>101.35</c:v>
                </c:pt>
                <c:pt idx="2">
                  <c:v>96.51</c:v>
                </c:pt>
                <c:pt idx="3">
                  <c:v>98.43</c:v>
                </c:pt>
                <c:pt idx="4">
                  <c:v>101.57</c:v>
                </c:pt>
              </c:numCache>
            </c:numRef>
          </c:val>
        </c:ser>
        <c:dLbls>
          <c:showLegendKey val="0"/>
          <c:showVal val="0"/>
          <c:showCatName val="0"/>
          <c:showSerName val="0"/>
          <c:showPercent val="0"/>
          <c:showBubbleSize val="0"/>
        </c:dLbls>
        <c:gapWidth val="150"/>
        <c:axId val="37237504"/>
        <c:axId val="3723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81.56</c:v>
                </c:pt>
                <c:pt idx="1">
                  <c:v>80.62</c:v>
                </c:pt>
                <c:pt idx="2">
                  <c:v>80.010000000000005</c:v>
                </c:pt>
                <c:pt idx="3">
                  <c:v>81.900000000000006</c:v>
                </c:pt>
                <c:pt idx="4">
                  <c:v>82.42</c:v>
                </c:pt>
              </c:numCache>
            </c:numRef>
          </c:val>
          <c:smooth val="0"/>
        </c:ser>
        <c:dLbls>
          <c:showLegendKey val="0"/>
          <c:showVal val="0"/>
          <c:showCatName val="0"/>
          <c:showSerName val="0"/>
          <c:showPercent val="0"/>
          <c:showBubbleSize val="0"/>
        </c:dLbls>
        <c:marker val="1"/>
        <c:smooth val="0"/>
        <c:axId val="37237504"/>
        <c:axId val="37239424"/>
      </c:lineChart>
      <c:dateAx>
        <c:axId val="37237504"/>
        <c:scaling>
          <c:orientation val="minMax"/>
        </c:scaling>
        <c:delete val="1"/>
        <c:axPos val="b"/>
        <c:numFmt formatCode="ge" sourceLinked="1"/>
        <c:majorTickMark val="none"/>
        <c:minorTickMark val="none"/>
        <c:tickLblPos val="none"/>
        <c:crossAx val="37239424"/>
        <c:crosses val="autoZero"/>
        <c:auto val="1"/>
        <c:lblOffset val="100"/>
        <c:baseTimeUnit val="years"/>
      </c:dateAx>
      <c:valAx>
        <c:axId val="3723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3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182.99</c:v>
                </c:pt>
                <c:pt idx="1">
                  <c:v>180.76</c:v>
                </c:pt>
                <c:pt idx="2">
                  <c:v>191.98</c:v>
                </c:pt>
                <c:pt idx="3">
                  <c:v>188.82</c:v>
                </c:pt>
                <c:pt idx="4">
                  <c:v>182.82</c:v>
                </c:pt>
              </c:numCache>
            </c:numRef>
          </c:val>
        </c:ser>
        <c:dLbls>
          <c:showLegendKey val="0"/>
          <c:showVal val="0"/>
          <c:showCatName val="0"/>
          <c:showSerName val="0"/>
          <c:showPercent val="0"/>
          <c:showBubbleSize val="0"/>
        </c:dLbls>
        <c:gapWidth val="150"/>
        <c:axId val="37269504"/>
        <c:axId val="372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227.44</c:v>
                </c:pt>
                <c:pt idx="1">
                  <c:v>229.31</c:v>
                </c:pt>
                <c:pt idx="2">
                  <c:v>232.46</c:v>
                </c:pt>
                <c:pt idx="3">
                  <c:v>227.97</c:v>
                </c:pt>
                <c:pt idx="4">
                  <c:v>226.99</c:v>
                </c:pt>
              </c:numCache>
            </c:numRef>
          </c:val>
          <c:smooth val="0"/>
        </c:ser>
        <c:dLbls>
          <c:showLegendKey val="0"/>
          <c:showVal val="0"/>
          <c:showCatName val="0"/>
          <c:showSerName val="0"/>
          <c:showPercent val="0"/>
          <c:showBubbleSize val="0"/>
        </c:dLbls>
        <c:marker val="1"/>
        <c:smooth val="0"/>
        <c:axId val="37269504"/>
        <c:axId val="37271424"/>
      </c:lineChart>
      <c:dateAx>
        <c:axId val="37269504"/>
        <c:scaling>
          <c:orientation val="minMax"/>
        </c:scaling>
        <c:delete val="1"/>
        <c:axPos val="b"/>
        <c:numFmt formatCode="ge" sourceLinked="1"/>
        <c:majorTickMark val="none"/>
        <c:minorTickMark val="none"/>
        <c:tickLblPos val="none"/>
        <c:crossAx val="37271424"/>
        <c:crosses val="autoZero"/>
        <c:auto val="1"/>
        <c:lblOffset val="100"/>
        <c:baseTimeUnit val="years"/>
      </c:dateAx>
      <c:valAx>
        <c:axId val="372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6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【1.06】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北海道　上ノ国町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A9</v>
      </c>
      <c r="AA8" s="72"/>
      <c r="AB8" s="72"/>
      <c r="AC8" s="72"/>
      <c r="AD8" s="72"/>
      <c r="AE8" s="72"/>
      <c r="AF8" s="72"/>
      <c r="AG8" s="73"/>
      <c r="AH8" s="3"/>
      <c r="AI8" s="74">
        <f>データ!Q6</f>
        <v>5297</v>
      </c>
      <c r="AJ8" s="75"/>
      <c r="AK8" s="75"/>
      <c r="AL8" s="75"/>
      <c r="AM8" s="75"/>
      <c r="AN8" s="75"/>
      <c r="AO8" s="75"/>
      <c r="AP8" s="76"/>
      <c r="AQ8" s="57">
        <f>データ!R6</f>
        <v>547.71</v>
      </c>
      <c r="AR8" s="57"/>
      <c r="AS8" s="57"/>
      <c r="AT8" s="57"/>
      <c r="AU8" s="57"/>
      <c r="AV8" s="57"/>
      <c r="AW8" s="57"/>
      <c r="AX8" s="57"/>
      <c r="AY8" s="57">
        <f>データ!S6</f>
        <v>9.67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93.02</v>
      </c>
      <c r="K10" s="57"/>
      <c r="L10" s="57"/>
      <c r="M10" s="57"/>
      <c r="N10" s="57"/>
      <c r="O10" s="57"/>
      <c r="P10" s="57"/>
      <c r="Q10" s="57"/>
      <c r="R10" s="57">
        <f>データ!O6</f>
        <v>69.42</v>
      </c>
      <c r="S10" s="57"/>
      <c r="T10" s="57"/>
      <c r="U10" s="57"/>
      <c r="V10" s="57"/>
      <c r="W10" s="57"/>
      <c r="X10" s="57"/>
      <c r="Y10" s="57"/>
      <c r="Z10" s="65">
        <f>データ!P6</f>
        <v>3630</v>
      </c>
      <c r="AA10" s="65"/>
      <c r="AB10" s="65"/>
      <c r="AC10" s="65"/>
      <c r="AD10" s="65"/>
      <c r="AE10" s="65"/>
      <c r="AF10" s="65"/>
      <c r="AG10" s="65"/>
      <c r="AH10" s="2"/>
      <c r="AI10" s="65">
        <f>データ!T6</f>
        <v>3637</v>
      </c>
      <c r="AJ10" s="65"/>
      <c r="AK10" s="65"/>
      <c r="AL10" s="65"/>
      <c r="AM10" s="65"/>
      <c r="AN10" s="65"/>
      <c r="AO10" s="65"/>
      <c r="AP10" s="65"/>
      <c r="AQ10" s="57">
        <f>データ!U6</f>
        <v>267.76</v>
      </c>
      <c r="AR10" s="57"/>
      <c r="AS10" s="57"/>
      <c r="AT10" s="57"/>
      <c r="AU10" s="57"/>
      <c r="AV10" s="57"/>
      <c r="AW10" s="57"/>
      <c r="AX10" s="57"/>
      <c r="AY10" s="57">
        <f>データ!V6</f>
        <v>13.58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13625</v>
      </c>
      <c r="D6" s="31">
        <f t="shared" si="3"/>
        <v>46</v>
      </c>
      <c r="E6" s="31">
        <f t="shared" si="3"/>
        <v>1</v>
      </c>
      <c r="F6" s="31">
        <f t="shared" si="3"/>
        <v>0</v>
      </c>
      <c r="G6" s="31">
        <f t="shared" si="3"/>
        <v>1</v>
      </c>
      <c r="H6" s="31" t="str">
        <f t="shared" si="3"/>
        <v>北海道　上ノ国町</v>
      </c>
      <c r="I6" s="31" t="str">
        <f t="shared" si="3"/>
        <v>法適用</v>
      </c>
      <c r="J6" s="31" t="str">
        <f t="shared" si="3"/>
        <v>水道事業</v>
      </c>
      <c r="K6" s="31" t="str">
        <f t="shared" si="3"/>
        <v>末端給水事業</v>
      </c>
      <c r="L6" s="31" t="str">
        <f t="shared" si="3"/>
        <v>A9</v>
      </c>
      <c r="M6" s="32" t="str">
        <f t="shared" si="3"/>
        <v>-</v>
      </c>
      <c r="N6" s="32">
        <f t="shared" si="3"/>
        <v>93.02</v>
      </c>
      <c r="O6" s="32">
        <f t="shared" si="3"/>
        <v>69.42</v>
      </c>
      <c r="P6" s="32">
        <f t="shared" si="3"/>
        <v>3630</v>
      </c>
      <c r="Q6" s="32">
        <f t="shared" si="3"/>
        <v>5297</v>
      </c>
      <c r="R6" s="32">
        <f t="shared" si="3"/>
        <v>547.71</v>
      </c>
      <c r="S6" s="32">
        <f t="shared" si="3"/>
        <v>9.67</v>
      </c>
      <c r="T6" s="32">
        <f t="shared" si="3"/>
        <v>3637</v>
      </c>
      <c r="U6" s="32">
        <f t="shared" si="3"/>
        <v>267.76</v>
      </c>
      <c r="V6" s="32">
        <f t="shared" si="3"/>
        <v>13.58</v>
      </c>
      <c r="W6" s="33">
        <f>IF(W7="",NA(),W7)</f>
        <v>112.06</v>
      </c>
      <c r="X6" s="33">
        <f t="shared" ref="X6:AF6" si="4">IF(X7="",NA(),X7)</f>
        <v>112.51</v>
      </c>
      <c r="Y6" s="33">
        <f t="shared" si="4"/>
        <v>106.61</v>
      </c>
      <c r="Z6" s="33">
        <f t="shared" si="4"/>
        <v>107.55</v>
      </c>
      <c r="AA6" s="33">
        <f t="shared" si="4"/>
        <v>111.28</v>
      </c>
      <c r="AB6" s="33">
        <f t="shared" si="4"/>
        <v>100.54</v>
      </c>
      <c r="AC6" s="33">
        <f t="shared" si="4"/>
        <v>100.73</v>
      </c>
      <c r="AD6" s="33">
        <f t="shared" si="4"/>
        <v>109.5</v>
      </c>
      <c r="AE6" s="33">
        <f t="shared" si="4"/>
        <v>106.28</v>
      </c>
      <c r="AF6" s="33">
        <f t="shared" si="4"/>
        <v>108.35</v>
      </c>
      <c r="AG6" s="32" t="str">
        <f>IF(AG7="","",IF(AG7="-","【-】","【"&amp;SUBSTITUTE(TEXT(AG7,"#,##0.00"),"-","△")&amp;"】"))</f>
        <v>【113.56】</v>
      </c>
      <c r="AH6" s="32">
        <f>IF(AH7="",NA(),AH7)</f>
        <v>0</v>
      </c>
      <c r="AI6" s="32">
        <f t="shared" ref="AI6:AQ6" si="5">IF(AI7="",NA(),AI7)</f>
        <v>0</v>
      </c>
      <c r="AJ6" s="32">
        <f t="shared" si="5"/>
        <v>0</v>
      </c>
      <c r="AK6" s="32">
        <f t="shared" si="5"/>
        <v>0</v>
      </c>
      <c r="AL6" s="32">
        <f t="shared" si="5"/>
        <v>0</v>
      </c>
      <c r="AM6" s="33">
        <f t="shared" si="5"/>
        <v>46.21</v>
      </c>
      <c r="AN6" s="33">
        <f t="shared" si="5"/>
        <v>50.06</v>
      </c>
      <c r="AO6" s="33">
        <f t="shared" si="5"/>
        <v>44.3</v>
      </c>
      <c r="AP6" s="33">
        <f t="shared" si="5"/>
        <v>32.31</v>
      </c>
      <c r="AQ6" s="33">
        <f t="shared" si="5"/>
        <v>26.85</v>
      </c>
      <c r="AR6" s="32" t="str">
        <f>IF(AR7="","",IF(AR7="-","【-】","【"&amp;SUBSTITUTE(TEXT(AR7,"#,##0.00"),"-","△")&amp;"】"))</f>
        <v>【0.87】</v>
      </c>
      <c r="AS6" s="33">
        <f>IF(AS7="",NA(),AS7)</f>
        <v>72213.45</v>
      </c>
      <c r="AT6" s="33">
        <f t="shared" ref="AT6:BB6" si="6">IF(AT7="",NA(),AT7)</f>
        <v>120790.33</v>
      </c>
      <c r="AU6" s="33">
        <f t="shared" si="6"/>
        <v>21863.55</v>
      </c>
      <c r="AV6" s="33">
        <f t="shared" si="6"/>
        <v>2841.18</v>
      </c>
      <c r="AW6" s="33">
        <f t="shared" si="6"/>
        <v>4518.24</v>
      </c>
      <c r="AX6" s="33">
        <f t="shared" si="6"/>
        <v>2046.32</v>
      </c>
      <c r="AY6" s="33">
        <f t="shared" si="6"/>
        <v>2322.9699999999998</v>
      </c>
      <c r="AZ6" s="33">
        <f t="shared" si="6"/>
        <v>2098.87</v>
      </c>
      <c r="BA6" s="33">
        <f t="shared" si="6"/>
        <v>571.29999999999995</v>
      </c>
      <c r="BB6" s="33">
        <f t="shared" si="6"/>
        <v>527.82000000000005</v>
      </c>
      <c r="BC6" s="32" t="str">
        <f>IF(BC7="","",IF(BC7="-","【-】","【"&amp;SUBSTITUTE(TEXT(BC7,"#,##0.00"),"-","△")&amp;"】"))</f>
        <v>【262.74】</v>
      </c>
      <c r="BD6" s="33">
        <f>IF(BD7="",NA(),BD7)</f>
        <v>140.63</v>
      </c>
      <c r="BE6" s="33">
        <f t="shared" ref="BE6:BM6" si="7">IF(BE7="",NA(),BE7)</f>
        <v>128.19999999999999</v>
      </c>
      <c r="BF6" s="33">
        <f t="shared" si="7"/>
        <v>116.14</v>
      </c>
      <c r="BG6" s="33">
        <f t="shared" si="7"/>
        <v>104.21</v>
      </c>
      <c r="BH6" s="33">
        <f t="shared" si="7"/>
        <v>89.5</v>
      </c>
      <c r="BI6" s="33">
        <f t="shared" si="7"/>
        <v>592.66999999999996</v>
      </c>
      <c r="BJ6" s="33">
        <f t="shared" si="7"/>
        <v>547.41999999999996</v>
      </c>
      <c r="BK6" s="33">
        <f t="shared" si="7"/>
        <v>536.9</v>
      </c>
      <c r="BL6" s="33">
        <f t="shared" si="7"/>
        <v>495.43</v>
      </c>
      <c r="BM6" s="33">
        <f t="shared" si="7"/>
        <v>488.5</v>
      </c>
      <c r="BN6" s="32" t="str">
        <f>IF(BN7="","",IF(BN7="-","【-】","【"&amp;SUBSTITUTE(TEXT(BN7,"#,##0.00"),"-","△")&amp;"】"))</f>
        <v>【276.38】</v>
      </c>
      <c r="BO6" s="33">
        <f>IF(BO7="",NA(),BO7)</f>
        <v>100.3</v>
      </c>
      <c r="BP6" s="33">
        <f t="shared" ref="BP6:BX6" si="8">IF(BP7="",NA(),BP7)</f>
        <v>101.35</v>
      </c>
      <c r="BQ6" s="33">
        <f t="shared" si="8"/>
        <v>96.51</v>
      </c>
      <c r="BR6" s="33">
        <f t="shared" si="8"/>
        <v>98.43</v>
      </c>
      <c r="BS6" s="33">
        <f t="shared" si="8"/>
        <v>101.57</v>
      </c>
      <c r="BT6" s="33">
        <f t="shared" si="8"/>
        <v>81.56</v>
      </c>
      <c r="BU6" s="33">
        <f t="shared" si="8"/>
        <v>80.62</v>
      </c>
      <c r="BV6" s="33">
        <f t="shared" si="8"/>
        <v>80.010000000000005</v>
      </c>
      <c r="BW6" s="33">
        <f t="shared" si="8"/>
        <v>81.900000000000006</v>
      </c>
      <c r="BX6" s="33">
        <f t="shared" si="8"/>
        <v>82.42</v>
      </c>
      <c r="BY6" s="32" t="str">
        <f>IF(BY7="","",IF(BY7="-","【-】","【"&amp;SUBSTITUTE(TEXT(BY7,"#,##0.00"),"-","△")&amp;"】"))</f>
        <v>【104.99】</v>
      </c>
      <c r="BZ6" s="33">
        <f>IF(BZ7="",NA(),BZ7)</f>
        <v>182.99</v>
      </c>
      <c r="CA6" s="33">
        <f t="shared" ref="CA6:CI6" si="9">IF(CA7="",NA(),CA7)</f>
        <v>180.76</v>
      </c>
      <c r="CB6" s="33">
        <f t="shared" si="9"/>
        <v>191.98</v>
      </c>
      <c r="CC6" s="33">
        <f t="shared" si="9"/>
        <v>188.82</v>
      </c>
      <c r="CD6" s="33">
        <f t="shared" si="9"/>
        <v>182.82</v>
      </c>
      <c r="CE6" s="33">
        <f t="shared" si="9"/>
        <v>227.44</v>
      </c>
      <c r="CF6" s="33">
        <f t="shared" si="9"/>
        <v>229.31</v>
      </c>
      <c r="CG6" s="33">
        <f t="shared" si="9"/>
        <v>232.46</v>
      </c>
      <c r="CH6" s="33">
        <f t="shared" si="9"/>
        <v>227.97</v>
      </c>
      <c r="CI6" s="33">
        <f t="shared" si="9"/>
        <v>226.99</v>
      </c>
      <c r="CJ6" s="32" t="str">
        <f>IF(CJ7="","",IF(CJ7="-","【-】","【"&amp;SUBSTITUTE(TEXT(CJ7,"#,##0.00"),"-","△")&amp;"】"))</f>
        <v>【163.72】</v>
      </c>
      <c r="CK6" s="33">
        <f>IF(CK7="",NA(),CK7)</f>
        <v>59.82</v>
      </c>
      <c r="CL6" s="33">
        <f t="shared" ref="CL6:CT6" si="10">IF(CL7="",NA(),CL7)</f>
        <v>59.46</v>
      </c>
      <c r="CM6" s="33">
        <f t="shared" si="10"/>
        <v>56.93</v>
      </c>
      <c r="CN6" s="33">
        <f t="shared" si="10"/>
        <v>60.01</v>
      </c>
      <c r="CO6" s="33">
        <f t="shared" si="10"/>
        <v>51.47</v>
      </c>
      <c r="CP6" s="33">
        <f t="shared" si="10"/>
        <v>38.770000000000003</v>
      </c>
      <c r="CQ6" s="33">
        <f t="shared" si="10"/>
        <v>40.119999999999997</v>
      </c>
      <c r="CR6" s="33">
        <f t="shared" si="10"/>
        <v>41.24</v>
      </c>
      <c r="CS6" s="33">
        <f t="shared" si="10"/>
        <v>40.700000000000003</v>
      </c>
      <c r="CT6" s="33">
        <f t="shared" si="10"/>
        <v>39.909999999999997</v>
      </c>
      <c r="CU6" s="32" t="str">
        <f>IF(CU7="","",IF(CU7="-","【-】","【"&amp;SUBSTITUTE(TEXT(CU7,"#,##0.00"),"-","△")&amp;"】"))</f>
        <v>【59.76】</v>
      </c>
      <c r="CV6" s="33">
        <f>IF(CV7="",NA(),CV7)</f>
        <v>71.81</v>
      </c>
      <c r="CW6" s="33">
        <f t="shared" ref="CW6:DE6" si="11">IF(CW7="",NA(),CW7)</f>
        <v>72.19</v>
      </c>
      <c r="CX6" s="33">
        <f t="shared" si="11"/>
        <v>73.5</v>
      </c>
      <c r="CY6" s="33">
        <f t="shared" si="11"/>
        <v>67.8</v>
      </c>
      <c r="CZ6" s="33">
        <f t="shared" si="11"/>
        <v>78.25</v>
      </c>
      <c r="DA6" s="33">
        <f t="shared" si="11"/>
        <v>77.69</v>
      </c>
      <c r="DB6" s="33">
        <f t="shared" si="11"/>
        <v>76.87</v>
      </c>
      <c r="DC6" s="33">
        <f t="shared" si="11"/>
        <v>74.900000000000006</v>
      </c>
      <c r="DD6" s="33">
        <f t="shared" si="11"/>
        <v>74.61</v>
      </c>
      <c r="DE6" s="33">
        <f t="shared" si="11"/>
        <v>75.62</v>
      </c>
      <c r="DF6" s="32" t="str">
        <f>IF(DF7="","",IF(DF7="-","【-】","【"&amp;SUBSTITUTE(TEXT(DF7,"#,##0.00"),"-","△")&amp;"】"))</f>
        <v>【89.95】</v>
      </c>
      <c r="DG6" s="33">
        <f>IF(DG7="",NA(),DG7)</f>
        <v>46.03</v>
      </c>
      <c r="DH6" s="33">
        <f t="shared" ref="DH6:DP6" si="12">IF(DH7="",NA(),DH7)</f>
        <v>46.37</v>
      </c>
      <c r="DI6" s="33">
        <f t="shared" si="12"/>
        <v>47.94</v>
      </c>
      <c r="DJ6" s="33">
        <f t="shared" si="12"/>
        <v>55.01</v>
      </c>
      <c r="DK6" s="33">
        <f t="shared" si="12"/>
        <v>54.45</v>
      </c>
      <c r="DL6" s="33">
        <f t="shared" si="12"/>
        <v>37.409999999999997</v>
      </c>
      <c r="DM6" s="33">
        <f t="shared" si="12"/>
        <v>38.520000000000003</v>
      </c>
      <c r="DN6" s="33">
        <f t="shared" si="12"/>
        <v>39.049999999999997</v>
      </c>
      <c r="DO6" s="33">
        <f t="shared" si="12"/>
        <v>50.44</v>
      </c>
      <c r="DP6" s="33">
        <f t="shared" si="12"/>
        <v>51.44</v>
      </c>
      <c r="DQ6" s="32" t="str">
        <f>IF(DQ7="","",IF(DQ7="-","【-】","【"&amp;SUBSTITUTE(TEXT(DQ7,"#,##0.00"),"-","△")&amp;"】"))</f>
        <v>【47.18】</v>
      </c>
      <c r="DR6" s="32">
        <f>IF(DR7="",NA(),DR7)</f>
        <v>0</v>
      </c>
      <c r="DS6" s="33">
        <f t="shared" ref="DS6:EA6" si="13">IF(DS7="",NA(),DS7)</f>
        <v>7.12</v>
      </c>
      <c r="DT6" s="33">
        <f t="shared" si="13"/>
        <v>7.12</v>
      </c>
      <c r="DU6" s="33">
        <f t="shared" si="13"/>
        <v>8.4700000000000006</v>
      </c>
      <c r="DV6" s="33">
        <f t="shared" si="13"/>
        <v>51.04</v>
      </c>
      <c r="DW6" s="33">
        <f t="shared" si="13"/>
        <v>5.74</v>
      </c>
      <c r="DX6" s="33">
        <f t="shared" si="13"/>
        <v>6.76</v>
      </c>
      <c r="DY6" s="33">
        <f t="shared" si="13"/>
        <v>8.18</v>
      </c>
      <c r="DZ6" s="33">
        <f t="shared" si="13"/>
        <v>9.64</v>
      </c>
      <c r="EA6" s="33">
        <f t="shared" si="13"/>
        <v>11.68</v>
      </c>
      <c r="EB6" s="32" t="str">
        <f>IF(EB7="","",IF(EB7="-","【-】","【"&amp;SUBSTITUTE(TEXT(EB7,"#,##0.00"),"-","△")&amp;"】"))</f>
        <v>【13.18】</v>
      </c>
      <c r="EC6" s="33">
        <f>IF(EC7="",NA(),EC7)</f>
        <v>0.95</v>
      </c>
      <c r="ED6" s="32">
        <f t="shared" ref="ED6:EL6" si="14">IF(ED7="",NA(),ED7)</f>
        <v>0</v>
      </c>
      <c r="EE6" s="32">
        <f t="shared" si="14"/>
        <v>0</v>
      </c>
      <c r="EF6" s="32">
        <f t="shared" si="14"/>
        <v>0</v>
      </c>
      <c r="EG6" s="33">
        <f t="shared" si="14"/>
        <v>0.68</v>
      </c>
      <c r="EH6" s="33">
        <f t="shared" si="14"/>
        <v>0.5</v>
      </c>
      <c r="EI6" s="33">
        <f t="shared" si="14"/>
        <v>0.62</v>
      </c>
      <c r="EJ6" s="33">
        <f t="shared" si="14"/>
        <v>0.23</v>
      </c>
      <c r="EK6" s="33">
        <f t="shared" si="14"/>
        <v>0.34</v>
      </c>
      <c r="EL6" s="33">
        <f t="shared" si="14"/>
        <v>0.28999999999999998</v>
      </c>
      <c r="EM6" s="32" t="str">
        <f>IF(EM7="","",IF(EM7="-","【-】","【"&amp;SUBSTITUTE(TEXT(EM7,"#,##0.00"),"-","△")&amp;"】"))</f>
        <v>【1.06】</v>
      </c>
    </row>
    <row r="7" spans="1:143" s="34" customFormat="1">
      <c r="A7" s="26"/>
      <c r="B7" s="35">
        <v>2015</v>
      </c>
      <c r="C7" s="35">
        <v>13625</v>
      </c>
      <c r="D7" s="35">
        <v>46</v>
      </c>
      <c r="E7" s="35">
        <v>1</v>
      </c>
      <c r="F7" s="35">
        <v>0</v>
      </c>
      <c r="G7" s="35">
        <v>1</v>
      </c>
      <c r="H7" s="35" t="s">
        <v>93</v>
      </c>
      <c r="I7" s="35" t="s">
        <v>94</v>
      </c>
      <c r="J7" s="35" t="s">
        <v>95</v>
      </c>
      <c r="K7" s="35" t="s">
        <v>96</v>
      </c>
      <c r="L7" s="35" t="s">
        <v>97</v>
      </c>
      <c r="M7" s="36" t="s">
        <v>98</v>
      </c>
      <c r="N7" s="36">
        <v>93.02</v>
      </c>
      <c r="O7" s="36">
        <v>69.42</v>
      </c>
      <c r="P7" s="36">
        <v>3630</v>
      </c>
      <c r="Q7" s="36">
        <v>5297</v>
      </c>
      <c r="R7" s="36">
        <v>547.71</v>
      </c>
      <c r="S7" s="36">
        <v>9.67</v>
      </c>
      <c r="T7" s="36">
        <v>3637</v>
      </c>
      <c r="U7" s="36">
        <v>267.76</v>
      </c>
      <c r="V7" s="36">
        <v>13.58</v>
      </c>
      <c r="W7" s="36">
        <v>112.06</v>
      </c>
      <c r="X7" s="36">
        <v>112.51</v>
      </c>
      <c r="Y7" s="36">
        <v>106.61</v>
      </c>
      <c r="Z7" s="36">
        <v>107.55</v>
      </c>
      <c r="AA7" s="36">
        <v>111.28</v>
      </c>
      <c r="AB7" s="36">
        <v>100.54</v>
      </c>
      <c r="AC7" s="36">
        <v>100.73</v>
      </c>
      <c r="AD7" s="36">
        <v>109.5</v>
      </c>
      <c r="AE7" s="36">
        <v>106.28</v>
      </c>
      <c r="AF7" s="36">
        <v>108.35</v>
      </c>
      <c r="AG7" s="36">
        <v>113.56</v>
      </c>
      <c r="AH7" s="36">
        <v>0</v>
      </c>
      <c r="AI7" s="36">
        <v>0</v>
      </c>
      <c r="AJ7" s="36">
        <v>0</v>
      </c>
      <c r="AK7" s="36">
        <v>0</v>
      </c>
      <c r="AL7" s="36">
        <v>0</v>
      </c>
      <c r="AM7" s="36">
        <v>46.21</v>
      </c>
      <c r="AN7" s="36">
        <v>50.06</v>
      </c>
      <c r="AO7" s="36">
        <v>44.3</v>
      </c>
      <c r="AP7" s="36">
        <v>32.31</v>
      </c>
      <c r="AQ7" s="36">
        <v>26.85</v>
      </c>
      <c r="AR7" s="36">
        <v>0.87</v>
      </c>
      <c r="AS7" s="36">
        <v>72213.45</v>
      </c>
      <c r="AT7" s="36">
        <v>120790.33</v>
      </c>
      <c r="AU7" s="36">
        <v>21863.55</v>
      </c>
      <c r="AV7" s="36">
        <v>2841.18</v>
      </c>
      <c r="AW7" s="36">
        <v>4518.24</v>
      </c>
      <c r="AX7" s="36">
        <v>2046.32</v>
      </c>
      <c r="AY7" s="36">
        <v>2322.9699999999998</v>
      </c>
      <c r="AZ7" s="36">
        <v>2098.87</v>
      </c>
      <c r="BA7" s="36">
        <v>571.29999999999995</v>
      </c>
      <c r="BB7" s="36">
        <v>527.82000000000005</v>
      </c>
      <c r="BC7" s="36">
        <v>262.74</v>
      </c>
      <c r="BD7" s="36">
        <v>140.63</v>
      </c>
      <c r="BE7" s="36">
        <v>128.19999999999999</v>
      </c>
      <c r="BF7" s="36">
        <v>116.14</v>
      </c>
      <c r="BG7" s="36">
        <v>104.21</v>
      </c>
      <c r="BH7" s="36">
        <v>89.5</v>
      </c>
      <c r="BI7" s="36">
        <v>592.66999999999996</v>
      </c>
      <c r="BJ7" s="36">
        <v>547.41999999999996</v>
      </c>
      <c r="BK7" s="36">
        <v>536.9</v>
      </c>
      <c r="BL7" s="36">
        <v>495.43</v>
      </c>
      <c r="BM7" s="36">
        <v>488.5</v>
      </c>
      <c r="BN7" s="36">
        <v>276.38</v>
      </c>
      <c r="BO7" s="36">
        <v>100.3</v>
      </c>
      <c r="BP7" s="36">
        <v>101.35</v>
      </c>
      <c r="BQ7" s="36">
        <v>96.51</v>
      </c>
      <c r="BR7" s="36">
        <v>98.43</v>
      </c>
      <c r="BS7" s="36">
        <v>101.57</v>
      </c>
      <c r="BT7" s="36">
        <v>81.56</v>
      </c>
      <c r="BU7" s="36">
        <v>80.62</v>
      </c>
      <c r="BV7" s="36">
        <v>80.010000000000005</v>
      </c>
      <c r="BW7" s="36">
        <v>81.900000000000006</v>
      </c>
      <c r="BX7" s="36">
        <v>82.42</v>
      </c>
      <c r="BY7" s="36">
        <v>104.99</v>
      </c>
      <c r="BZ7" s="36">
        <v>182.99</v>
      </c>
      <c r="CA7" s="36">
        <v>180.76</v>
      </c>
      <c r="CB7" s="36">
        <v>191.98</v>
      </c>
      <c r="CC7" s="36">
        <v>188.82</v>
      </c>
      <c r="CD7" s="36">
        <v>182.82</v>
      </c>
      <c r="CE7" s="36">
        <v>227.44</v>
      </c>
      <c r="CF7" s="36">
        <v>229.31</v>
      </c>
      <c r="CG7" s="36">
        <v>232.46</v>
      </c>
      <c r="CH7" s="36">
        <v>227.97</v>
      </c>
      <c r="CI7" s="36">
        <v>226.99</v>
      </c>
      <c r="CJ7" s="36">
        <v>163.72</v>
      </c>
      <c r="CK7" s="36">
        <v>59.82</v>
      </c>
      <c r="CL7" s="36">
        <v>59.46</v>
      </c>
      <c r="CM7" s="36">
        <v>56.93</v>
      </c>
      <c r="CN7" s="36">
        <v>60.01</v>
      </c>
      <c r="CO7" s="36">
        <v>51.47</v>
      </c>
      <c r="CP7" s="36">
        <v>38.770000000000003</v>
      </c>
      <c r="CQ7" s="36">
        <v>40.119999999999997</v>
      </c>
      <c r="CR7" s="36">
        <v>41.24</v>
      </c>
      <c r="CS7" s="36">
        <v>40.700000000000003</v>
      </c>
      <c r="CT7" s="36">
        <v>39.909999999999997</v>
      </c>
      <c r="CU7" s="36">
        <v>59.76</v>
      </c>
      <c r="CV7" s="36">
        <v>71.81</v>
      </c>
      <c r="CW7" s="36">
        <v>72.19</v>
      </c>
      <c r="CX7" s="36">
        <v>73.5</v>
      </c>
      <c r="CY7" s="36">
        <v>67.8</v>
      </c>
      <c r="CZ7" s="36">
        <v>78.25</v>
      </c>
      <c r="DA7" s="36">
        <v>77.69</v>
      </c>
      <c r="DB7" s="36">
        <v>76.87</v>
      </c>
      <c r="DC7" s="36">
        <v>74.900000000000006</v>
      </c>
      <c r="DD7" s="36">
        <v>74.61</v>
      </c>
      <c r="DE7" s="36">
        <v>75.62</v>
      </c>
      <c r="DF7" s="36">
        <v>89.95</v>
      </c>
      <c r="DG7" s="36">
        <v>46.03</v>
      </c>
      <c r="DH7" s="36">
        <v>46.37</v>
      </c>
      <c r="DI7" s="36">
        <v>47.94</v>
      </c>
      <c r="DJ7" s="36">
        <v>55.01</v>
      </c>
      <c r="DK7" s="36">
        <v>54.45</v>
      </c>
      <c r="DL7" s="36">
        <v>37.409999999999997</v>
      </c>
      <c r="DM7" s="36">
        <v>38.520000000000003</v>
      </c>
      <c r="DN7" s="36">
        <v>39.049999999999997</v>
      </c>
      <c r="DO7" s="36">
        <v>50.44</v>
      </c>
      <c r="DP7" s="36">
        <v>51.44</v>
      </c>
      <c r="DQ7" s="36">
        <v>47.18</v>
      </c>
      <c r="DR7" s="36">
        <v>0</v>
      </c>
      <c r="DS7" s="36">
        <v>7.12</v>
      </c>
      <c r="DT7" s="36">
        <v>7.12</v>
      </c>
      <c r="DU7" s="36">
        <v>8.4700000000000006</v>
      </c>
      <c r="DV7" s="36">
        <v>51.04</v>
      </c>
      <c r="DW7" s="36">
        <v>5.74</v>
      </c>
      <c r="DX7" s="36">
        <v>6.76</v>
      </c>
      <c r="DY7" s="36">
        <v>8.18</v>
      </c>
      <c r="DZ7" s="36">
        <v>9.64</v>
      </c>
      <c r="EA7" s="36">
        <v>11.68</v>
      </c>
      <c r="EB7" s="36">
        <v>13.18</v>
      </c>
      <c r="EC7" s="36">
        <v>0.95</v>
      </c>
      <c r="ED7" s="36">
        <v>0</v>
      </c>
      <c r="EE7" s="36">
        <v>0</v>
      </c>
      <c r="EF7" s="36">
        <v>0</v>
      </c>
      <c r="EG7" s="36">
        <v>0.68</v>
      </c>
      <c r="EH7" s="36">
        <v>0.5</v>
      </c>
      <c r="EI7" s="36">
        <v>0.62</v>
      </c>
      <c r="EJ7" s="36">
        <v>0.23</v>
      </c>
      <c r="EK7" s="36">
        <v>0.34</v>
      </c>
      <c r="EL7" s="36">
        <v>0.28999999999999998</v>
      </c>
      <c r="EM7" s="36">
        <v>1.06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誠</cp:lastModifiedBy>
  <cp:lastPrinted>2017-02-08T00:04:32Z</cp:lastPrinted>
  <dcterms:created xsi:type="dcterms:W3CDTF">2016-12-02T01:54:29Z</dcterms:created>
  <dcterms:modified xsi:type="dcterms:W3CDTF">2017-02-08T00:04:49Z</dcterms:modified>
  <cp:category/>
</cp:coreProperties>
</file>