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01\share\910全課共通\水道課\"/>
    </mc:Choice>
  </mc:AlternateContent>
  <workbookProtection workbookAlgorithmName="SHA-512" workbookHashValue="MLI51WoaLa/aW140Ff5pAP0eI/Be4SPAoI3VA4Q49X3yaG+6lf9yn+k/IFam1vIYWJxK6MbeBKsCqTIQ8RPkQA==" workbookSaltValue="5fiYXHCKZ43qIaDLrN1qpA==" workbookSpinCount="100000" lockStructure="1"/>
  <bookViews>
    <workbookView xWindow="0" yWindow="0" windowWidth="20460" windowHeight="777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AL10" i="4"/>
  <c r="B10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<sst xmlns="http://schemas.openxmlformats.org/spreadsheetml/2006/main" count="244" uniqueCount="124">
  <si>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</si>
  <si>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</si>
  <si>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</si>
  <si>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</si>
  <si>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</si>
  <si>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</si>
  <si>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</si>
  <si>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</si>
  <si>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</si>
  <si>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</si>
  <si>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</si>
  <si>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</si>
  <si>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</si>
  <si>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</si>
  <si>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</si>
  <si>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</si>
  <si>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</si>
  <si>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</si>
  <si>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</si>
  <si>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</si>
  <si>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</si>
  <si>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</si>
  <si>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</si>
  <si>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</si>
  <si>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</si>
  <si>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</si>
  <si>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</si>
  <si>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</si>
  <si>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</si>
  <si>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</si>
  <si>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</si>
  <si>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</si>
  <si>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</si>
  <si>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</si>
  <si>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</si>
  <si>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</si>
  <si>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</si>
  <si>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</si>
  <si>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</si>
  <si>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</si>
  <si>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</si>
  <si>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</si>
  <si>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</si>
  <si>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</si>
  <si>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</si>
  <si>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</si>
  <si>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</si>
  <si>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</si>
  <si>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</si>
  <si>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</si>
  <si>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</si>
  <si>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</si>
  <si>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</si>
  <si>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</si>
  <si>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</si>
  <si>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</si>
  <si>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</si>
  <si>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</si>
  <si>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</si>
  <si>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</si>
  <si>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</si>
  <si>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</si>
  <si>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</si>
  <si>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</si>
  <si>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</si>
  <si>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</si>
  <si>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</si>
  <si>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</si>
  <si>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</si>
  <si>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</si>
  <si>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</si>
  <si>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</si>
  <si>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</si>
  <si>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</si>
  <si>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</si>
  <si>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</si>
  <si>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</si>
  <si>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</si>
  <si>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</si>
  <si>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</si>
  <si>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</si>
  <si>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</si>
  <si>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</si>
  <si>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</si>
  <si>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</si>
  <si>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</si>
  <si>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</si>
  <si>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</si>
  <si>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</si>
  <si>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</si>
  <si>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</si>
  <si>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</si>
  <si>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</si>
  <si>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</si>
  <si>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</si>
  <si>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</si>
  <si>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</si>
  <si>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</si>
  <si>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</si>
  <si>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</si>
  <si>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</si>
  <si>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</si>
  <si>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</si>
  <si>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</si>
  <si>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</si>
  <si>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</si>
  <si>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</si>
  <si>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</si>
  <si>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</si>
  <si>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北海道　上ノ国町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</si>
  <si>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</si>
  <si>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</si>
  <si>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</si>
  <si>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</si>
  <si>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</si>
  <si>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</si>
  <si>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</si>
  <si>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</si>
  <si>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</si>
  <si>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</si>
  <si>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</si>
  <si>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汚水原価が高くなり、水洗化率が５割程度と低いため、維持管理費用を抑える必要がある。</t>
    <rPh sb="0" eb="2">
      <t>オスイ</t>
    </rPh>
    <rPh sb="2" eb="4">
      <t>ゲンカ</t>
    </rPh>
    <rPh sb="5" eb="6">
      <t>タカ</t>
    </rPh>
    <rPh sb="10" eb="13">
      <t>スイセンカ</t>
    </rPh>
    <rPh sb="13" eb="14">
      <t>リツ</t>
    </rPh>
    <rPh sb="16" eb="17">
      <t>ワリ</t>
    </rPh>
    <rPh sb="17" eb="19">
      <t>テイド</t>
    </rPh>
    <rPh sb="20" eb="21">
      <t>ヒク</t>
    </rPh>
    <rPh sb="25" eb="27">
      <t>イジ</t>
    </rPh>
    <rPh sb="27" eb="29">
      <t>カンリ</t>
    </rPh>
    <rPh sb="29" eb="31">
      <t>ヒヨウ</t>
    </rPh>
    <rPh sb="32" eb="33">
      <t>オサ</t>
    </rPh>
    <rPh sb="35" eb="37">
      <t>ヒツヨウ</t>
    </rPh>
    <phoneticPr fontId="4"/>
  </si>
  <si>
    <t>処理場及び管渠等の老朽化が進んでいるため、長寿命化計画、ストックマネジメント修繕･改築計画の策定で老朽化対策を講じている。</t>
    <rPh sb="0" eb="3">
      <t>ショリジョウ</t>
    </rPh>
    <rPh sb="3" eb="4">
      <t>オヨ</t>
    </rPh>
    <rPh sb="5" eb="7">
      <t>カンキョ</t>
    </rPh>
    <rPh sb="7" eb="8">
      <t>ナド</t>
    </rPh>
    <rPh sb="9" eb="12">
      <t>ロウキュウカ</t>
    </rPh>
    <rPh sb="13" eb="14">
      <t>スス</t>
    </rPh>
    <rPh sb="21" eb="25">
      <t>チョウジュミョウカ</t>
    </rPh>
    <rPh sb="25" eb="27">
      <t>ケイカク</t>
    </rPh>
    <rPh sb="38" eb="40">
      <t>シュウゼン</t>
    </rPh>
    <rPh sb="41" eb="43">
      <t>カイチク</t>
    </rPh>
    <rPh sb="43" eb="45">
      <t>ケイカク</t>
    </rPh>
    <rPh sb="46" eb="48">
      <t>サクテイ</t>
    </rPh>
    <rPh sb="49" eb="52">
      <t>ロウキュウカ</t>
    </rPh>
    <rPh sb="52" eb="54">
      <t>タイサク</t>
    </rPh>
    <rPh sb="55" eb="56">
      <t>コウ</t>
    </rPh>
    <phoneticPr fontId="4"/>
  </si>
  <si>
    <t>水洗化率を上げ、料金収入を増大させ、経営の安定を図る必要がある。</t>
    <rPh sb="0" eb="3">
      <t>スイセンカ</t>
    </rPh>
    <rPh sb="3" eb="4">
      <t>リツ</t>
    </rPh>
    <rPh sb="5" eb="6">
      <t>ア</t>
    </rPh>
    <rPh sb="8" eb="10">
      <t>リョウキン</t>
    </rPh>
    <rPh sb="10" eb="12">
      <t>シュウニュウ</t>
    </rPh>
    <rPh sb="13" eb="15">
      <t>ゾウダイ</t>
    </rPh>
    <rPh sb="18" eb="20">
      <t>ケイエイ</t>
    </rPh>
    <rPh sb="21" eb="23">
      <t>アンテイ</t>
    </rPh>
    <rPh sb="24" eb="25">
      <t>ハカ</t>
    </rPh>
    <rPh sb="26" eb="2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</si>
</sst>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336920"/>
        <c:axId val="266334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0.26</c:v>
                </c:pt>
                <c:pt idx="4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36920"/>
        <c:axId val="266334568"/>
      </c:lineChart>
      <c:dateAx>
        <c:axId val="266336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334568"/>
        <c:crosses val="autoZero"/>
        <c:auto val="1"/>
        <c:lblOffset val="100"/>
        <c:baseTimeUnit val="years"/>
      </c:dateAx>
      <c:valAx>
        <c:axId val="266334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336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32352"/>
        <c:axId val="31503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36.67</c:v>
                </c:pt>
                <c:pt idx="1">
                  <c:v>36.200000000000003</c:v>
                </c:pt>
                <c:pt idx="2">
                  <c:v>34.74</c:v>
                </c:pt>
                <c:pt idx="3">
                  <c:v>36.65</c:v>
                </c:pt>
                <c:pt idx="4">
                  <c:v>37.72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32352"/>
        <c:axId val="315030000"/>
      </c:lineChart>
      <c:dateAx>
        <c:axId val="31503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030000"/>
        <c:crosses val="autoZero"/>
        <c:auto val="1"/>
        <c:lblOffset val="100"/>
        <c:baseTimeUnit val="years"/>
      </c:dateAx>
      <c:valAx>
        <c:axId val="31503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03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54.21</c:v>
                </c:pt>
                <c:pt idx="2">
                  <c:v>55.31</c:v>
                </c:pt>
                <c:pt idx="3">
                  <c:v>55.79</c:v>
                </c:pt>
                <c:pt idx="4">
                  <c:v>55.23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90168"/>
        <c:axId val="315290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71.239999999999995</c:v>
                </c:pt>
                <c:pt idx="1">
                  <c:v>71.069999999999993</c:v>
                </c:pt>
                <c:pt idx="2">
                  <c:v>70.14</c:v>
                </c:pt>
                <c:pt idx="3">
                  <c:v>68.83</c:v>
                </c:pt>
                <c:pt idx="4">
                  <c:v>68.459999999999994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90168"/>
        <c:axId val="315290952"/>
      </c:lineChart>
      <c:dateAx>
        <c:axId val="315290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90952"/>
        <c:crosses val="autoZero"/>
        <c:auto val="1"/>
        <c:lblOffset val="100"/>
        <c:baseTimeUnit val="years"/>
      </c:dateAx>
      <c:valAx>
        <c:axId val="315290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90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98.27</c:v>
                </c:pt>
                <c:pt idx="1">
                  <c:v>99.34</c:v>
                </c:pt>
                <c:pt idx="2">
                  <c:v>99.27</c:v>
                </c:pt>
                <c:pt idx="3">
                  <c:v>97.73</c:v>
                </c:pt>
                <c:pt idx="4">
                  <c:v>103.92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97224"/>
        <c:axId val="31529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97224"/>
        <c:axId val="315290560"/>
      </c:lineChart>
      <c:dateAx>
        <c:axId val="315297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90560"/>
        <c:crosses val="autoZero"/>
        <c:auto val="1"/>
        <c:lblOffset val="100"/>
        <c:baseTimeUnit val="years"/>
      </c:dateAx>
      <c:valAx>
        <c:axId val="31529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97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93696"/>
        <c:axId val="31529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93696"/>
        <c:axId val="315296832"/>
      </c:lineChart>
      <c:dateAx>
        <c:axId val="315293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96832"/>
        <c:crosses val="autoZero"/>
        <c:auto val="1"/>
        <c:lblOffset val="100"/>
        <c:baseTimeUnit val="years"/>
      </c:dateAx>
      <c:valAx>
        <c:axId val="31529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93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96440"/>
        <c:axId val="31529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96440"/>
        <c:axId val="315291344"/>
      </c:lineChart>
      <c:dateAx>
        <c:axId val="315296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91344"/>
        <c:crosses val="autoZero"/>
        <c:auto val="1"/>
        <c:lblOffset val="100"/>
        <c:baseTimeUnit val="years"/>
      </c:dateAx>
      <c:valAx>
        <c:axId val="31529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96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94480"/>
        <c:axId val="31529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94480"/>
        <c:axId val="315296048"/>
      </c:lineChart>
      <c:dateAx>
        <c:axId val="31529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296048"/>
        <c:crosses val="autoZero"/>
        <c:auto val="1"/>
        <c:lblOffset val="100"/>
        <c:baseTimeUnit val="years"/>
      </c:dateAx>
      <c:valAx>
        <c:axId val="315296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29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33136"/>
        <c:axId val="31503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33136"/>
        <c:axId val="315030784"/>
      </c:lineChart>
      <c:dateAx>
        <c:axId val="31503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030784"/>
        <c:crosses val="autoZero"/>
        <c:auto val="1"/>
        <c:lblOffset val="100"/>
        <c:baseTimeUnit val="years"/>
      </c:dateAx>
      <c:valAx>
        <c:axId val="31503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03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3228.93</c:v>
                </c:pt>
                <c:pt idx="1">
                  <c:v>2800.79</c:v>
                </c:pt>
                <c:pt idx="2">
                  <c:v>2433.19</c:v>
                </c:pt>
                <c:pt idx="3" formatCode="#,##0.00;&quot;△&quot;#,##0.00">
                  <c:v>232.2</c:v>
                </c:pt>
                <c:pt idx="4" formatCode="#,##0.00;&quot;△&quot;#,##0.00">
                  <c:v>333.04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31568"/>
        <c:axId val="315030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1716.82</c:v>
                </c:pt>
                <c:pt idx="1">
                  <c:v>1554.05</c:v>
                </c:pt>
                <c:pt idx="2">
                  <c:v>1671.86</c:v>
                </c:pt>
                <c:pt idx="3">
                  <c:v>1673.47</c:v>
                </c:pt>
                <c:pt idx="4">
                  <c:v>1592.72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31568"/>
        <c:axId val="315030392"/>
      </c:lineChart>
      <c:dateAx>
        <c:axId val="315031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030392"/>
        <c:crosses val="autoZero"/>
        <c:auto val="1"/>
        <c:lblOffset val="100"/>
        <c:baseTimeUnit val="years"/>
      </c:dateAx>
      <c:valAx>
        <c:axId val="315030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03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77.37</c:v>
                </c:pt>
                <c:pt idx="1">
                  <c:v>71.75</c:v>
                </c:pt>
                <c:pt idx="2">
                  <c:v>73.569999999999993</c:v>
                </c:pt>
                <c:pt idx="3">
                  <c:v>65.62</c:v>
                </c:pt>
                <c:pt idx="4">
                  <c:v>60.52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34704"/>
        <c:axId val="315028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53.01</c:v>
                </c:pt>
                <c:pt idx="2">
                  <c:v>50.54</c:v>
                </c:pt>
                <c:pt idx="3">
                  <c:v>49.22</c:v>
                </c:pt>
                <c:pt idx="4">
                  <c:v>53.7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34704"/>
        <c:axId val="315028432"/>
      </c:lineChart>
      <c:dateAx>
        <c:axId val="315034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028432"/>
        <c:crosses val="autoZero"/>
        <c:auto val="1"/>
        <c:lblOffset val="100"/>
        <c:baseTimeUnit val="years"/>
      </c:dateAx>
      <c:valAx>
        <c:axId val="315028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03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291.24</c:v>
                </c:pt>
                <c:pt idx="1">
                  <c:v>314.39</c:v>
                </c:pt>
                <c:pt idx="2">
                  <c:v>316.57</c:v>
                </c:pt>
                <c:pt idx="3">
                  <c:v>355.55</c:v>
                </c:pt>
                <c:pt idx="4">
                  <c:v>386.92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27256"/>
        <c:axId val="31502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310.47000000000003</c:v>
                </c:pt>
                <c:pt idx="1">
                  <c:v>299.39</c:v>
                </c:pt>
                <c:pt idx="2">
                  <c:v>320.36</c:v>
                </c:pt>
                <c:pt idx="3">
                  <c:v>332.02</c:v>
                </c:pt>
                <c:pt idx="4">
                  <c:v>300.35000000000002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27256"/>
        <c:axId val="315029216"/>
      </c:lineChart>
      <c:dateAx>
        <c:axId val="315027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029216"/>
        <c:crosses val="autoZero"/>
        <c:auto val="1"/>
        <c:lblOffset val="100"/>
        <c:baseTimeUnit val="years"/>
      </c:dateAx>
      <c:valAx>
        <c:axId val="31502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027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C1" zoomScaleNormal="100" workbookViewId="0">
      <selection activeCell="BL66" sqref="BL66:BZ82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北海道　上ノ国町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D3</v>
      </c>
      <c r="X8" s="48"/>
      <c r="Y8" s="48"/>
      <c r="Z8" s="48"/>
      <c r="AA8" s="48"/>
      <c r="AB8" s="48"/>
      <c r="AC8" s="48"/>
      <c r="AD8" s="49"/>
      <c r="AE8" s="49"/>
      <c r="AF8" s="49"/>
      <c r="AG8" s="49"/>
      <c r="AH8" s="49"/>
      <c r="AI8" s="49"/>
      <c r="AJ8" s="49"/>
      <c r="AK8" s="4"/>
      <c r="AL8" s="50">
        <f>データ!S6</f>
        <v>5131</v>
      </c>
      <c r="AM8" s="50"/>
      <c r="AN8" s="50"/>
      <c r="AO8" s="50"/>
      <c r="AP8" s="50"/>
      <c r="AQ8" s="50"/>
      <c r="AR8" s="50"/>
      <c r="AS8" s="50"/>
      <c r="AT8" s="45">
        <f>データ!T6</f>
        <v>547.71</v>
      </c>
      <c r="AU8" s="45"/>
      <c r="AV8" s="45"/>
      <c r="AW8" s="45"/>
      <c r="AX8" s="45"/>
      <c r="AY8" s="45"/>
      <c r="AZ8" s="45"/>
      <c r="BA8" s="45"/>
      <c r="BB8" s="45">
        <f>データ!U6</f>
        <v>9.3699999999999992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61.81</v>
      </c>
      <c r="Q10" s="45"/>
      <c r="R10" s="45"/>
      <c r="S10" s="45"/>
      <c r="T10" s="45"/>
      <c r="U10" s="45"/>
      <c r="V10" s="45"/>
      <c r="W10" s="45">
        <f>データ!Q6</f>
        <v>76.27</v>
      </c>
      <c r="X10" s="45"/>
      <c r="Y10" s="45"/>
      <c r="Z10" s="45"/>
      <c r="AA10" s="45"/>
      <c r="AB10" s="45"/>
      <c r="AC10" s="45"/>
      <c r="AD10" s="50">
        <f>データ!R6</f>
        <v>4158</v>
      </c>
      <c r="AE10" s="50"/>
      <c r="AF10" s="50"/>
      <c r="AG10" s="50"/>
      <c r="AH10" s="50"/>
      <c r="AI10" s="50"/>
      <c r="AJ10" s="50"/>
      <c r="AK10" s="2"/>
      <c r="AL10" s="50">
        <f>データ!V6</f>
        <v>3138</v>
      </c>
      <c r="AM10" s="50"/>
      <c r="AN10" s="50"/>
      <c r="AO10" s="50"/>
      <c r="AP10" s="50"/>
      <c r="AQ10" s="50"/>
      <c r="AR10" s="50"/>
      <c r="AS10" s="50"/>
      <c r="AT10" s="45">
        <f>データ!W6</f>
        <v>1.35</v>
      </c>
      <c r="AU10" s="45"/>
      <c r="AV10" s="45"/>
      <c r="AW10" s="45"/>
      <c r="AX10" s="45"/>
      <c r="AY10" s="45"/>
      <c r="AZ10" s="45"/>
      <c r="BA10" s="45"/>
      <c r="BB10" s="45">
        <f>データ!X6</f>
        <v>2324.44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121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122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56</v>
      </c>
      <c r="N86" s="26" t="s">
        <v>55</v>
      </c>
      <c r="O86" s="26" t="str">
        <f>データ!EO6</f>
        <v>【0.09】</v>
      </c>
    </row>
  </sheetData>
  <sheetProtection algorithmName="SHA-512" hashValue="1pgGTbfYvteTvDvv/c6ee6Js1iTs8ZHc8sFvokf6/qgysVCcOM2qPyppIaVdB7o1h2SAC4aZZpgL8o3W5dyKEQ==" saltValue="dP7QLBDsRLc+SsMbXwoT1g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topLeftCell="BC1" workbookViewId="0">
      <selection activeCell="BJ8" sqref="BJ8"/>
    </sheetView>
  </sheetViews>
  <sheetFormatPr defaultColWidth="9"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36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13625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北海道　上ノ国町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61.81</v>
      </c>
      <c r="Q6" s="34">
        <f t="shared" si="3"/>
        <v>76.27</v>
      </c>
      <c r="R6" s="34">
        <f t="shared" si="3"/>
        <v>4158</v>
      </c>
      <c r="S6" s="34">
        <f t="shared" si="3"/>
        <v>5131</v>
      </c>
      <c r="T6" s="34">
        <f t="shared" si="3"/>
        <v>547.71</v>
      </c>
      <c r="U6" s="34">
        <f t="shared" si="3"/>
        <v>9.3699999999999992</v>
      </c>
      <c r="V6" s="34">
        <f t="shared" si="3"/>
        <v>3138</v>
      </c>
      <c r="W6" s="34">
        <f t="shared" si="3"/>
        <v>1.35</v>
      </c>
      <c r="X6" s="34">
        <f t="shared" si="3"/>
        <v>2324.44</v>
      </c>
      <c r="Y6" s="35">
        <f>IF(Y7="",NA(),Y7)</f>
        <v>98.27</v>
      </c>
      <c r="Z6" s="35">
        <f t="shared" ref="Z6:AH6" si="4">IF(Z7="",NA(),Z7)</f>
        <v>99.34</v>
      </c>
      <c r="AA6" s="35">
        <f t="shared" si="4"/>
        <v>99.27</v>
      </c>
      <c r="AB6" s="35">
        <f t="shared" si="4"/>
        <v>97.73</v>
      </c>
      <c r="AC6" s="35">
        <f t="shared" si="4"/>
        <v>103.92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3228.93</v>
      </c>
      <c r="BG6" s="35">
        <f t="shared" ref="BG6:BO6" si="7">IF(BG7="",NA(),BG7)</f>
        <v>2800.79</v>
      </c>
      <c r="BH6" s="35">
        <f t="shared" si="7"/>
        <v>2433.19</v>
      </c>
      <c r="BI6" s="34">
        <f t="shared" si="7"/>
        <v>232.2</v>
      </c>
      <c r="BJ6" s="34">
        <f t="shared" si="7"/>
        <v>333.04</v>
      </c>
      <c r="BK6" s="35">
        <f t="shared" si="7"/>
        <v>1716.82</v>
      </c>
      <c r="BL6" s="35">
        <f t="shared" si="7"/>
        <v>1554.05</v>
      </c>
      <c r="BM6" s="35">
        <f t="shared" si="7"/>
        <v>1671.86</v>
      </c>
      <c r="BN6" s="35">
        <f t="shared" si="7"/>
        <v>1673.47</v>
      </c>
      <c r="BO6" s="35">
        <f t="shared" si="7"/>
        <v>1592.72</v>
      </c>
      <c r="BP6" s="34" t="str">
        <f>IF(BP7="","",IF(BP7="-","【-】","【"&amp;SUBSTITUTE(TEXT(BP7,"#,##0.00"),"-","△")&amp;"】"))</f>
        <v>【1,348.09】</v>
      </c>
      <c r="BQ6" s="35">
        <f>IF(BQ7="",NA(),BQ7)</f>
        <v>77.37</v>
      </c>
      <c r="BR6" s="35">
        <f t="shared" ref="BR6:BZ6" si="8">IF(BR7="",NA(),BR7)</f>
        <v>71.75</v>
      </c>
      <c r="BS6" s="35">
        <f t="shared" si="8"/>
        <v>73.569999999999993</v>
      </c>
      <c r="BT6" s="35">
        <f t="shared" si="8"/>
        <v>65.62</v>
      </c>
      <c r="BU6" s="35">
        <f t="shared" si="8"/>
        <v>60.52</v>
      </c>
      <c r="BV6" s="35">
        <f t="shared" si="8"/>
        <v>51.73</v>
      </c>
      <c r="BW6" s="35">
        <f t="shared" si="8"/>
        <v>53.01</v>
      </c>
      <c r="BX6" s="35">
        <f t="shared" si="8"/>
        <v>50.54</v>
      </c>
      <c r="BY6" s="35">
        <f t="shared" si="8"/>
        <v>49.22</v>
      </c>
      <c r="BZ6" s="35">
        <f t="shared" si="8"/>
        <v>53.7</v>
      </c>
      <c r="CA6" s="34" t="str">
        <f>IF(CA7="","",IF(CA7="-","【-】","【"&amp;SUBSTITUTE(TEXT(CA7,"#,##0.00"),"-","△")&amp;"】"))</f>
        <v>【69.80】</v>
      </c>
      <c r="CB6" s="35">
        <f>IF(CB7="",NA(),CB7)</f>
        <v>291.24</v>
      </c>
      <c r="CC6" s="35">
        <f t="shared" ref="CC6:CK6" si="9">IF(CC7="",NA(),CC7)</f>
        <v>314.39</v>
      </c>
      <c r="CD6" s="35">
        <f t="shared" si="9"/>
        <v>316.57</v>
      </c>
      <c r="CE6" s="35">
        <f t="shared" si="9"/>
        <v>355.55</v>
      </c>
      <c r="CF6" s="35">
        <f t="shared" si="9"/>
        <v>386.92</v>
      </c>
      <c r="CG6" s="35">
        <f t="shared" si="9"/>
        <v>310.47000000000003</v>
      </c>
      <c r="CH6" s="35">
        <f t="shared" si="9"/>
        <v>299.39</v>
      </c>
      <c r="CI6" s="35">
        <f t="shared" si="9"/>
        <v>320.36</v>
      </c>
      <c r="CJ6" s="35">
        <f t="shared" si="9"/>
        <v>332.02</v>
      </c>
      <c r="CK6" s="35">
        <f t="shared" si="9"/>
        <v>300.35000000000002</v>
      </c>
      <c r="CL6" s="34" t="str">
        <f>IF(CL7="","",IF(CL7="-","【-】","【"&amp;SUBSTITUTE(TEXT(CL7,"#,##0.00"),"-","△")&amp;"】"))</f>
        <v>【232.54】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36.67</v>
      </c>
      <c r="CS6" s="35">
        <f t="shared" si="10"/>
        <v>36.200000000000003</v>
      </c>
      <c r="CT6" s="35">
        <f t="shared" si="10"/>
        <v>34.74</v>
      </c>
      <c r="CU6" s="35">
        <f t="shared" si="10"/>
        <v>36.65</v>
      </c>
      <c r="CV6" s="35">
        <f t="shared" si="10"/>
        <v>37.72</v>
      </c>
      <c r="CW6" s="34" t="str">
        <f>IF(CW7="","",IF(CW7="-","【-】","【"&amp;SUBSTITUTE(TEXT(CW7,"#,##0.00"),"-","△")&amp;"】"))</f>
        <v>【42.17】</v>
      </c>
      <c r="CX6" s="35">
        <f>IF(CX7="",NA(),CX7)</f>
        <v>51.73</v>
      </c>
      <c r="CY6" s="35">
        <f t="shared" ref="CY6:DG6" si="11">IF(CY7="",NA(),CY7)</f>
        <v>54.21</v>
      </c>
      <c r="CZ6" s="35">
        <f t="shared" si="11"/>
        <v>55.31</v>
      </c>
      <c r="DA6" s="35">
        <f t="shared" si="11"/>
        <v>55.79</v>
      </c>
      <c r="DB6" s="35">
        <f t="shared" si="11"/>
        <v>55.23</v>
      </c>
      <c r="DC6" s="35">
        <f t="shared" si="11"/>
        <v>71.239999999999995</v>
      </c>
      <c r="DD6" s="35">
        <f t="shared" si="11"/>
        <v>71.069999999999993</v>
      </c>
      <c r="DE6" s="35">
        <f t="shared" si="11"/>
        <v>70.14</v>
      </c>
      <c r="DF6" s="35">
        <f t="shared" si="11"/>
        <v>68.83</v>
      </c>
      <c r="DG6" s="35">
        <f t="shared" si="11"/>
        <v>68.459999999999994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7.0000000000000007E-2</v>
      </c>
      <c r="EL6" s="35">
        <f t="shared" si="14"/>
        <v>0.08</v>
      </c>
      <c r="EM6" s="35">
        <f t="shared" si="14"/>
        <v>0.26</v>
      </c>
      <c r="EN6" s="35">
        <f t="shared" si="14"/>
        <v>0.13</v>
      </c>
      <c r="EO6" s="34" t="str">
        <f>IF(EO7="","",IF(EO7="-","【-】","【"&amp;SUBSTITUTE(TEXT(EO7,"#,##0.00"),"-","△")&amp;"】"))</f>
        <v>【0.09】</v>
      </c>
    </row>
    <row r="7" spans="1:145" s="36" customFormat="1">
      <c r="A7" s="28"/>
      <c r="B7" s="37">
        <v>2016</v>
      </c>
      <c r="C7" s="37">
        <v>13625</v>
      </c>
      <c r="D7" s="37">
        <v>47</v>
      </c>
      <c r="E7" s="37">
        <v>17</v>
      </c>
      <c r="F7" s="37">
        <v>4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61.81</v>
      </c>
      <c r="Q7" s="38">
        <v>76.27</v>
      </c>
      <c r="R7" s="38">
        <v>4158</v>
      </c>
      <c r="S7" s="38">
        <v>5131</v>
      </c>
      <c r="T7" s="38">
        <v>547.71</v>
      </c>
      <c r="U7" s="38">
        <v>9.3699999999999992</v>
      </c>
      <c r="V7" s="38">
        <v>3138</v>
      </c>
      <c r="W7" s="38">
        <v>1.35</v>
      </c>
      <c r="X7" s="38">
        <v>2324.44</v>
      </c>
      <c r="Y7" s="38">
        <v>98.27</v>
      </c>
      <c r="Z7" s="38">
        <v>99.34</v>
      </c>
      <c r="AA7" s="38">
        <v>99.27</v>
      </c>
      <c r="AB7" s="38">
        <v>97.73</v>
      </c>
      <c r="AC7" s="38">
        <v>103.92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3228.93</v>
      </c>
      <c r="BG7" s="38">
        <v>2800.79</v>
      </c>
      <c r="BH7" s="38">
        <v>2433.19</v>
      </c>
      <c r="BI7" s="38">
        <v>232.2</v>
      </c>
      <c r="BJ7" s="38">
        <v>333.04</v>
      </c>
      <c r="BK7" s="38">
        <v>1716.82</v>
      </c>
      <c r="BL7" s="38">
        <v>1554.05</v>
      </c>
      <c r="BM7" s="38">
        <v>1671.86</v>
      </c>
      <c r="BN7" s="38">
        <v>1673.47</v>
      </c>
      <c r="BO7" s="38">
        <v>1592.72</v>
      </c>
      <c r="BP7" s="38">
        <v>1348.09</v>
      </c>
      <c r="BQ7" s="38">
        <v>77.37</v>
      </c>
      <c r="BR7" s="38">
        <v>71.75</v>
      </c>
      <c r="BS7" s="38">
        <v>73.569999999999993</v>
      </c>
      <c r="BT7" s="38">
        <v>65.62</v>
      </c>
      <c r="BU7" s="38">
        <v>60.52</v>
      </c>
      <c r="BV7" s="38">
        <v>51.73</v>
      </c>
      <c r="BW7" s="38">
        <v>53.01</v>
      </c>
      <c r="BX7" s="38">
        <v>50.54</v>
      </c>
      <c r="BY7" s="38">
        <v>49.22</v>
      </c>
      <c r="BZ7" s="38">
        <v>53.7</v>
      </c>
      <c r="CA7" s="38">
        <v>69.8</v>
      </c>
      <c r="CB7" s="38">
        <v>291.24</v>
      </c>
      <c r="CC7" s="38">
        <v>314.39</v>
      </c>
      <c r="CD7" s="38">
        <v>316.57</v>
      </c>
      <c r="CE7" s="38">
        <v>355.55</v>
      </c>
      <c r="CF7" s="38">
        <v>386.92</v>
      </c>
      <c r="CG7" s="38">
        <v>310.47000000000003</v>
      </c>
      <c r="CH7" s="38">
        <v>299.39</v>
      </c>
      <c r="CI7" s="38">
        <v>320.36</v>
      </c>
      <c r="CJ7" s="38">
        <v>332.02</v>
      </c>
      <c r="CK7" s="38">
        <v>300.35000000000002</v>
      </c>
      <c r="CL7" s="38">
        <v>232.54</v>
      </c>
      <c r="CM7" s="38" t="s">
        <v>114</v>
      </c>
      <c r="CN7" s="38" t="s">
        <v>114</v>
      </c>
      <c r="CO7" s="38" t="s">
        <v>114</v>
      </c>
      <c r="CP7" s="38" t="s">
        <v>114</v>
      </c>
      <c r="CQ7" s="38" t="s">
        <v>114</v>
      </c>
      <c r="CR7" s="38">
        <v>36.67</v>
      </c>
      <c r="CS7" s="38">
        <v>36.200000000000003</v>
      </c>
      <c r="CT7" s="38">
        <v>34.74</v>
      </c>
      <c r="CU7" s="38">
        <v>36.65</v>
      </c>
      <c r="CV7" s="38">
        <v>37.72</v>
      </c>
      <c r="CW7" s="38">
        <v>42.17</v>
      </c>
      <c r="CX7" s="38">
        <v>51.73</v>
      </c>
      <c r="CY7" s="38">
        <v>54.21</v>
      </c>
      <c r="CZ7" s="38">
        <v>55.31</v>
      </c>
      <c r="DA7" s="38">
        <v>55.79</v>
      </c>
      <c r="DB7" s="38">
        <v>55.23</v>
      </c>
      <c r="DC7" s="38">
        <v>71.239999999999995</v>
      </c>
      <c r="DD7" s="38">
        <v>71.069999999999993</v>
      </c>
      <c r="DE7" s="38">
        <v>70.14</v>
      </c>
      <c r="DF7" s="38">
        <v>68.83</v>
      </c>
      <c r="DG7" s="38">
        <v>68.459999999999994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0.05</v>
      </c>
      <c r="EK7" s="38">
        <v>7.0000000000000007E-2</v>
      </c>
      <c r="EL7" s="38">
        <v>0.08</v>
      </c>
      <c r="EM7" s="38">
        <v>0.26</v>
      </c>
      <c r="EN7" s="38">
        <v>0.13</v>
      </c>
      <c r="EO7" s="38">
        <v>0.09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柳原 智之</cp:lastModifiedBy>
  <cp:lastPrinted>2018-02-15T07:10:50Z</cp:lastPrinted>
  <dcterms:created xsi:type="dcterms:W3CDTF">2017-12-25T02:15:02Z</dcterms:created>
  <dcterms:modified xsi:type="dcterms:W3CDTF">2018-02-27T02:06:48Z</dcterms:modified>
</cp:coreProperties>
</file>