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01\share\910全課共通\水道課\"/>
    </mc:Choice>
  </mc:AlternateContent>
  <workbookProtection workbookPassword="B319" lockStructure="1"/>
  <bookViews>
    <workbookView xWindow="0" yWindow="0" windowWidth="20460" windowHeight="7770"/>
  </bookViews>
  <sheets>
    <sheet name="法非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S6" i="5"/>
  <c r="AL8" i="4" s="1"/>
  <c r="R6" i="5"/>
  <c r="AD10" i="4" s="1"/>
  <c r="Q6" i="5"/>
  <c r="W10" i="4" s="1"/>
  <c r="P6" i="5"/>
  <c r="P10" i="4" s="1"/>
  <c r="O6" i="5"/>
  <c r="I10" i="4" s="1"/>
  <c r="N6" i="5"/>
  <c r="M6" i="5"/>
  <c r="L6" i="5"/>
  <c r="W8" i="4" s="1"/>
  <c r="K6" i="5"/>
  <c r="P8" i="4" s="1"/>
  <c r="J6" i="5"/>
  <c r="I8" i="4" s="1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AT10" i="4"/>
  <c r="AL10" i="4"/>
  <c r="B10" i="4"/>
  <c r="AT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<sst xmlns="http://schemas.openxmlformats.org/spreadsheetml/2006/main" count="244" uniqueCount="125">
  <si>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</si>
  <si>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</si>
  <si>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</si>
  <si>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</si>
  <si>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</si>
  <si>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</si>
  <si>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</si>
  <si>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</si>
  <si>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</si>
  <si>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</si>
  <si>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</si>
  <si>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</si>
  <si>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</si>
  <si>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</si>
  <si>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</si>
  <si>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</si>
  <si>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</si>
  <si>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</si>
  <si>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</si>
  <si>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</si>
  <si>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</si>
  <si>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</si>
  <si>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</si>
  <si>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</si>
  <si>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</si>
  <si>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</si>
  <si>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</si>
  <si>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</si>
  <si>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</si>
  <si>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</si>
  <si>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</si>
  <si>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</si>
  <si>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</si>
  <si>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</si>
  <si>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</si>
  <si>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</si>
  <si>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</si>
  <si>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</si>
  <si>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</si>
  <si>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</si>
  <si>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</si>
  <si>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</si>
  <si>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</si>
  <si>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</si>
  <si>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</si>
  <si>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</si>
  <si>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</si>
  <si>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</si>
  <si>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</si>
  <si>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</si>
  <si>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</si>
  <si>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</si>
  <si>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</si>
  <si>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</si>
  <si>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</si>
  <si>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</si>
  <si>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</si>
  <si>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</si>
  <si>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</si>
  <si>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</si>
  <si>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</si>
  <si>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</si>
  <si>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</si>
  <si>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</si>
  <si>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</si>
  <si>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</si>
  <si>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</si>
  <si>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</si>
  <si>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</si>
  <si>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</si>
  <si>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</si>
  <si>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</si>
  <si>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</si>
  <si>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</si>
  <si>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</si>
  <si>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</si>
  <si>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</si>
  <si>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</si>
  <si>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</si>
  <si>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</si>
  <si>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</si>
  <si>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</si>
  <si>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</si>
  <si>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</si>
  <si>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</si>
  <si>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</si>
  <si>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</si>
  <si>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</si>
  <si>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</si>
  <si>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</si>
  <si>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</si>
  <si>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</si>
  <si>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</si>
  <si>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</si>
  <si>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</si>
  <si>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</si>
  <si>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</si>
  <si>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</si>
  <si>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</si>
  <si>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</si>
  <si>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</si>
  <si>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</si>
  <si>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</si>
  <si>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</si>
  <si>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</si>
  <si>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</si>
  <si>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</si>
  <si>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</si>
  <si>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</si>
  <si>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</si>
  <si>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上ノ国町</t>
  </si>
  <si>
    <t>法非適用</t>
  </si>
  <si>
    <t>下水道事業</t>
  </si>
  <si>
    <t>漁業集落排水</t>
  </si>
  <si>
    <t>H3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</si>
  <si>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</si>
  <si>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</si>
  <si>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</si>
  <si>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</si>
  <si>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</si>
  <si>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</si>
  <si>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</si>
  <si>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汚水原価が高くなり、水洗化率が4割程度と低いため、さらなる加入促進を図る必要がある。</t>
    <rPh sb="0" eb="2">
      <t>オスイ</t>
    </rPh>
    <rPh sb="2" eb="4">
      <t>ゲンカ</t>
    </rPh>
    <rPh sb="5" eb="6">
      <t>タカ</t>
    </rPh>
    <rPh sb="10" eb="13">
      <t>スイセンカ</t>
    </rPh>
    <rPh sb="13" eb="14">
      <t>リツ</t>
    </rPh>
    <rPh sb="16" eb="17">
      <t>ワリ</t>
    </rPh>
    <rPh sb="17" eb="19">
      <t>テイド</t>
    </rPh>
    <rPh sb="20" eb="21">
      <t>ヒク</t>
    </rPh>
    <rPh sb="29" eb="31">
      <t>カニュウ</t>
    </rPh>
    <rPh sb="31" eb="33">
      <t>ソクシン</t>
    </rPh>
    <rPh sb="34" eb="35">
      <t>ハカ</t>
    </rPh>
    <rPh sb="36" eb="38">
      <t>ヒツヨウ</t>
    </rPh>
    <phoneticPr fontId="4"/>
  </si>
  <si>
    <t>処理場及び管渠等の老朽化が進んでおり、漁業集落環境整備事業で点検・修繕計画策定している。</t>
    <rPh sb="0" eb="3">
      <t>ショリジョウ</t>
    </rPh>
    <rPh sb="3" eb="4">
      <t>オヨ</t>
    </rPh>
    <rPh sb="5" eb="7">
      <t>カンキョ</t>
    </rPh>
    <rPh sb="7" eb="8">
      <t>ナド</t>
    </rPh>
    <rPh sb="9" eb="12">
      <t>ロウキュウカ</t>
    </rPh>
    <rPh sb="13" eb="14">
      <t>スス</t>
    </rPh>
    <rPh sb="19" eb="21">
      <t>ギョギョウ</t>
    </rPh>
    <rPh sb="21" eb="23">
      <t>シュウラク</t>
    </rPh>
    <rPh sb="23" eb="25">
      <t>カンキョウ</t>
    </rPh>
    <rPh sb="25" eb="27">
      <t>セイビ</t>
    </rPh>
    <rPh sb="27" eb="29">
      <t>ジギョウ</t>
    </rPh>
    <rPh sb="30" eb="32">
      <t>テンケン</t>
    </rPh>
    <rPh sb="33" eb="35">
      <t>シュウゼン</t>
    </rPh>
    <rPh sb="35" eb="37">
      <t>ケイカク</t>
    </rPh>
    <rPh sb="37" eb="39">
      <t>サクテイ</t>
    </rPh>
    <phoneticPr fontId="4"/>
  </si>
  <si>
    <t>水洗化率を上げ、料金収入を増大させ経営安定を図る必要がある。</t>
    <rPh sb="0" eb="3">
      <t>スイセンカ</t>
    </rPh>
    <rPh sb="3" eb="4">
      <t>リツ</t>
    </rPh>
    <rPh sb="5" eb="6">
      <t>ア</t>
    </rPh>
    <rPh sb="8" eb="10">
      <t>リョウキン</t>
    </rPh>
    <rPh sb="10" eb="12">
      <t>シュウニュウ</t>
    </rPh>
    <rPh sb="13" eb="15">
      <t>ゾウダイ</t>
    </rPh>
    <rPh sb="17" eb="19">
      <t>ケイエイ</t>
    </rPh>
    <rPh sb="19" eb="21">
      <t>アンテイ</t>
    </rPh>
    <rPh sb="22" eb="23">
      <t>ハカ</t>
    </rPh>
    <rPh sb="24" eb="26">
      <t>ヒツヨウ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</si>
</sst>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53640"/>
        <c:axId val="314457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0.36</c:v>
                </c:pt>
                <c:pt idx="1">
                  <c:v>0.25</c:v>
                </c:pt>
                <c:pt idx="2">
                  <c:v>0.31</c:v>
                </c:pt>
                <c:pt idx="3">
                  <c:v>0.1</c:v>
                </c:pt>
                <c:pt idx="4" formatCode="#,##0.00;&quot;△&quot;#,##0.00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53640"/>
        <c:axId val="314457560"/>
      </c:lineChart>
      <c:dateAx>
        <c:axId val="3144536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7560"/>
        <c:crosses val="autoZero"/>
        <c:auto val="1"/>
        <c:lblOffset val="100"/>
        <c:baseTimeUnit val="years"/>
      </c:dateAx>
      <c:valAx>
        <c:axId val="314457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536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57168"/>
        <c:axId val="314459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33.81</c:v>
                </c:pt>
                <c:pt idx="1">
                  <c:v>31.37</c:v>
                </c:pt>
                <c:pt idx="2">
                  <c:v>29.86</c:v>
                </c:pt>
                <c:pt idx="3">
                  <c:v>29.28</c:v>
                </c:pt>
                <c:pt idx="4">
                  <c:v>29.4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57168"/>
        <c:axId val="314459912"/>
      </c:lineChart>
      <c:dateAx>
        <c:axId val="314457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9912"/>
        <c:crosses val="autoZero"/>
        <c:auto val="1"/>
        <c:lblOffset val="100"/>
        <c:baseTimeUnit val="years"/>
      </c:dateAx>
      <c:valAx>
        <c:axId val="314459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57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40.479999999999997</c:v>
                </c:pt>
                <c:pt idx="1">
                  <c:v>41.25</c:v>
                </c:pt>
                <c:pt idx="2">
                  <c:v>41.63</c:v>
                </c:pt>
                <c:pt idx="3">
                  <c:v>41.63</c:v>
                </c:pt>
                <c:pt idx="4">
                  <c:v>38.76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931056"/>
        <c:axId val="314927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68.7</c:v>
                </c:pt>
                <c:pt idx="1">
                  <c:v>67.38</c:v>
                </c:pt>
                <c:pt idx="2">
                  <c:v>65.95</c:v>
                </c:pt>
                <c:pt idx="3">
                  <c:v>66.819999999999993</c:v>
                </c:pt>
                <c:pt idx="4">
                  <c:v>63.77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931056"/>
        <c:axId val="314927528"/>
      </c:lineChart>
      <c:dateAx>
        <c:axId val="3149310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927528"/>
        <c:crosses val="autoZero"/>
        <c:auto val="1"/>
        <c:lblOffset val="100"/>
        <c:baseTimeUnit val="years"/>
      </c:dateAx>
      <c:valAx>
        <c:axId val="314927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9310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99.57</c:v>
                </c:pt>
                <c:pt idx="1">
                  <c:v>100</c:v>
                </c:pt>
                <c:pt idx="2">
                  <c:v>99.97</c:v>
                </c:pt>
                <c:pt idx="3">
                  <c:v>100</c:v>
                </c:pt>
                <c:pt idx="4">
                  <c:v>105.74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58344"/>
        <c:axId val="314458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58344"/>
        <c:axId val="314458736"/>
      </c:lineChart>
      <c:dateAx>
        <c:axId val="3144583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8736"/>
        <c:crosses val="autoZero"/>
        <c:auto val="1"/>
        <c:lblOffset val="100"/>
        <c:baseTimeUnit val="years"/>
      </c:dateAx>
      <c:valAx>
        <c:axId val="314458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583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59520"/>
        <c:axId val="314459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59520"/>
        <c:axId val="314459128"/>
      </c:lineChart>
      <c:dateAx>
        <c:axId val="314459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9128"/>
        <c:crosses val="autoZero"/>
        <c:auto val="1"/>
        <c:lblOffset val="100"/>
        <c:baseTimeUnit val="years"/>
      </c:dateAx>
      <c:valAx>
        <c:axId val="314459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59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454032"/>
        <c:axId val="314454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454032"/>
        <c:axId val="314454816"/>
      </c:lineChart>
      <c:dateAx>
        <c:axId val="3144540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454816"/>
        <c:crosses val="autoZero"/>
        <c:auto val="1"/>
        <c:lblOffset val="100"/>
        <c:baseTimeUnit val="years"/>
      </c:dateAx>
      <c:valAx>
        <c:axId val="314454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45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61464"/>
        <c:axId val="3146610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61464"/>
        <c:axId val="314661072"/>
      </c:lineChart>
      <c:dateAx>
        <c:axId val="314661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661072"/>
        <c:crosses val="autoZero"/>
        <c:auto val="1"/>
        <c:lblOffset val="100"/>
        <c:baseTimeUnit val="years"/>
      </c:dateAx>
      <c:valAx>
        <c:axId val="3146610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661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59504"/>
        <c:axId val="314660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59504"/>
        <c:axId val="314660680"/>
      </c:lineChart>
      <c:dateAx>
        <c:axId val="3146595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660680"/>
        <c:crosses val="autoZero"/>
        <c:auto val="1"/>
        <c:lblOffset val="100"/>
        <c:baseTimeUnit val="years"/>
      </c:dateAx>
      <c:valAx>
        <c:axId val="314660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6595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8996.4699999999993</c:v>
                </c:pt>
                <c:pt idx="1">
                  <c:v>8167.08</c:v>
                </c:pt>
                <c:pt idx="2">
                  <c:v>7416.07</c:v>
                </c:pt>
                <c:pt idx="3">
                  <c:v>1294.1500000000001</c:v>
                </c:pt>
                <c:pt idx="4">
                  <c:v>1007.93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59896"/>
        <c:axId val="3146602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1665.33</c:v>
                </c:pt>
                <c:pt idx="1">
                  <c:v>1716.47</c:v>
                </c:pt>
                <c:pt idx="2">
                  <c:v>1741.94</c:v>
                </c:pt>
                <c:pt idx="3">
                  <c:v>1451.54</c:v>
                </c:pt>
                <c:pt idx="4">
                  <c:v>1700.42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59896"/>
        <c:axId val="314660288"/>
      </c:lineChart>
      <c:dateAx>
        <c:axId val="3146598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660288"/>
        <c:crosses val="autoZero"/>
        <c:auto val="1"/>
        <c:lblOffset val="100"/>
        <c:baseTimeUnit val="years"/>
      </c:dateAx>
      <c:valAx>
        <c:axId val="3146602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65989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45.01</c:v>
                </c:pt>
                <c:pt idx="1">
                  <c:v>46.75</c:v>
                </c:pt>
                <c:pt idx="2">
                  <c:v>38.04</c:v>
                </c:pt>
                <c:pt idx="3">
                  <c:v>32.71</c:v>
                </c:pt>
                <c:pt idx="4">
                  <c:v>32.69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56368"/>
        <c:axId val="31465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37.92</c:v>
                </c:pt>
                <c:pt idx="1">
                  <c:v>35.049999999999997</c:v>
                </c:pt>
                <c:pt idx="2">
                  <c:v>33.86</c:v>
                </c:pt>
                <c:pt idx="3">
                  <c:v>33.58</c:v>
                </c:pt>
                <c:pt idx="4">
                  <c:v>34.51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56368"/>
        <c:axId val="314654800"/>
      </c:lineChart>
      <c:dateAx>
        <c:axId val="314656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654800"/>
        <c:crosses val="autoZero"/>
        <c:auto val="1"/>
        <c:lblOffset val="100"/>
        <c:baseTimeUnit val="years"/>
      </c:dateAx>
      <c:valAx>
        <c:axId val="31465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656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505.9</c:v>
                </c:pt>
                <c:pt idx="1">
                  <c:v>489.35</c:v>
                </c:pt>
                <c:pt idx="2">
                  <c:v>616.13</c:v>
                </c:pt>
                <c:pt idx="3">
                  <c:v>715.16</c:v>
                </c:pt>
                <c:pt idx="4">
                  <c:v>750.69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4661856"/>
        <c:axId val="3146571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438.71</c:v>
                </c:pt>
                <c:pt idx="1">
                  <c:v>463.38</c:v>
                </c:pt>
                <c:pt idx="2">
                  <c:v>510.15</c:v>
                </c:pt>
                <c:pt idx="3">
                  <c:v>514.39</c:v>
                </c:pt>
                <c:pt idx="4">
                  <c:v>476.11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4661856"/>
        <c:axId val="314657152"/>
      </c:lineChart>
      <c:dateAx>
        <c:axId val="3146618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4657152"/>
        <c:crosses val="autoZero"/>
        <c:auto val="1"/>
        <c:lblOffset val="100"/>
        <c:baseTimeUnit val="years"/>
      </c:dateAx>
      <c:valAx>
        <c:axId val="3146571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4661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【985.48】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【78.22】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【34.15】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【377.04】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2" zoomScaleNormal="100" workbookViewId="0">
      <selection activeCell="A2" sqref="A2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北海道　上ノ国町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漁業集落排水</v>
      </c>
      <c r="Q8" s="72"/>
      <c r="R8" s="72"/>
      <c r="S8" s="72"/>
      <c r="T8" s="72"/>
      <c r="U8" s="72"/>
      <c r="V8" s="72"/>
      <c r="W8" s="72" t="str">
        <f>データ!L6</f>
        <v>H3</v>
      </c>
      <c r="X8" s="72"/>
      <c r="Y8" s="72"/>
      <c r="Z8" s="72"/>
      <c r="AA8" s="72"/>
      <c r="AB8" s="72"/>
      <c r="AC8" s="72"/>
      <c r="AD8" s="73"/>
      <c r="AE8" s="73"/>
      <c r="AF8" s="73"/>
      <c r="AG8" s="73"/>
      <c r="AH8" s="73"/>
      <c r="AI8" s="73"/>
      <c r="AJ8" s="73"/>
      <c r="AK8" s="4"/>
      <c r="AL8" s="67">
        <f>データ!S6</f>
        <v>5131</v>
      </c>
      <c r="AM8" s="67"/>
      <c r="AN8" s="67"/>
      <c r="AO8" s="67"/>
      <c r="AP8" s="67"/>
      <c r="AQ8" s="67"/>
      <c r="AR8" s="67"/>
      <c r="AS8" s="67"/>
      <c r="AT8" s="66">
        <f>データ!T6</f>
        <v>547.71</v>
      </c>
      <c r="AU8" s="66"/>
      <c r="AV8" s="66"/>
      <c r="AW8" s="66"/>
      <c r="AX8" s="66"/>
      <c r="AY8" s="66"/>
      <c r="AZ8" s="66"/>
      <c r="BA8" s="66"/>
      <c r="BB8" s="66">
        <f>データ!U6</f>
        <v>9.3699999999999992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14.28</v>
      </c>
      <c r="Q10" s="66"/>
      <c r="R10" s="66"/>
      <c r="S10" s="66"/>
      <c r="T10" s="66"/>
      <c r="U10" s="66"/>
      <c r="V10" s="66"/>
      <c r="W10" s="66">
        <f>データ!Q6</f>
        <v>103.27</v>
      </c>
      <c r="X10" s="66"/>
      <c r="Y10" s="66"/>
      <c r="Z10" s="66"/>
      <c r="AA10" s="66"/>
      <c r="AB10" s="66"/>
      <c r="AC10" s="66"/>
      <c r="AD10" s="67">
        <f>データ!R6</f>
        <v>4158</v>
      </c>
      <c r="AE10" s="67"/>
      <c r="AF10" s="67"/>
      <c r="AG10" s="67"/>
      <c r="AH10" s="67"/>
      <c r="AI10" s="67"/>
      <c r="AJ10" s="67"/>
      <c r="AK10" s="2"/>
      <c r="AL10" s="67">
        <f>データ!V6</f>
        <v>725</v>
      </c>
      <c r="AM10" s="67"/>
      <c r="AN10" s="67"/>
      <c r="AO10" s="67"/>
      <c r="AP10" s="67"/>
      <c r="AQ10" s="67"/>
      <c r="AR10" s="67"/>
      <c r="AS10" s="67"/>
      <c r="AT10" s="66">
        <f>データ!W6</f>
        <v>0.21</v>
      </c>
      <c r="AU10" s="66"/>
      <c r="AV10" s="66"/>
      <c r="AW10" s="66"/>
      <c r="AX10" s="66"/>
      <c r="AY10" s="66"/>
      <c r="AZ10" s="66"/>
      <c r="BA10" s="66"/>
      <c r="BB10" s="66">
        <f>データ!X6</f>
        <v>3452.38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122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124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【985.48】</v>
      </c>
      <c r="I86" s="26" t="str">
        <f>データ!CA6</f>
        <v>【45.38】</v>
      </c>
      <c r="J86" s="26" t="str">
        <f>データ!CL6</f>
        <v>【377.04】</v>
      </c>
      <c r="K86" s="26" t="str">
        <f>データ!CW6</f>
        <v>【34.15】</v>
      </c>
      <c r="L86" s="26" t="str">
        <f>データ!DH6</f>
        <v>【78.22】</v>
      </c>
      <c r="M86" s="26" t="s">
        <v>56</v>
      </c>
      <c r="N86" s="26" t="s">
        <v>56</v>
      </c>
      <c r="O86" s="26" t="str">
        <f>データ!EO6</f>
        <v>【0.01】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13625</v>
      </c>
      <c r="D6" s="33">
        <f t="shared" si="3"/>
        <v>47</v>
      </c>
      <c r="E6" s="33">
        <f t="shared" si="3"/>
        <v>17</v>
      </c>
      <c r="F6" s="33">
        <f t="shared" si="3"/>
        <v>6</v>
      </c>
      <c r="G6" s="33">
        <f t="shared" si="3"/>
        <v>0</v>
      </c>
      <c r="H6" s="33" t="str">
        <f t="shared" si="3"/>
        <v>北海道　上ノ国町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漁業集落排水</v>
      </c>
      <c r="L6" s="33" t="str">
        <f t="shared" si="3"/>
        <v>H3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14.28</v>
      </c>
      <c r="Q6" s="34">
        <f t="shared" si="3"/>
        <v>103.27</v>
      </c>
      <c r="R6" s="34">
        <f t="shared" si="3"/>
        <v>4158</v>
      </c>
      <c r="S6" s="34">
        <f t="shared" si="3"/>
        <v>5131</v>
      </c>
      <c r="T6" s="34">
        <f t="shared" si="3"/>
        <v>547.71</v>
      </c>
      <c r="U6" s="34">
        <f t="shared" si="3"/>
        <v>9.3699999999999992</v>
      </c>
      <c r="V6" s="34">
        <f t="shared" si="3"/>
        <v>725</v>
      </c>
      <c r="W6" s="34">
        <f t="shared" si="3"/>
        <v>0.21</v>
      </c>
      <c r="X6" s="34">
        <f t="shared" si="3"/>
        <v>3452.38</v>
      </c>
      <c r="Y6" s="35">
        <f>IF(Y7="",NA(),Y7)</f>
        <v>99.57</v>
      </c>
      <c r="Z6" s="35">
        <f t="shared" ref="Z6:AH6" si="4">IF(Z7="",NA(),Z7)</f>
        <v>100</v>
      </c>
      <c r="AA6" s="35">
        <f t="shared" si="4"/>
        <v>99.97</v>
      </c>
      <c r="AB6" s="35">
        <f t="shared" si="4"/>
        <v>100</v>
      </c>
      <c r="AC6" s="35">
        <f t="shared" si="4"/>
        <v>105.74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8996.4699999999993</v>
      </c>
      <c r="BG6" s="35">
        <f t="shared" ref="BG6:BO6" si="7">IF(BG7="",NA(),BG7)</f>
        <v>8167.08</v>
      </c>
      <c r="BH6" s="35">
        <f t="shared" si="7"/>
        <v>7416.07</v>
      </c>
      <c r="BI6" s="35">
        <f t="shared" si="7"/>
        <v>1294.1500000000001</v>
      </c>
      <c r="BJ6" s="35">
        <f t="shared" si="7"/>
        <v>1007.93</v>
      </c>
      <c r="BK6" s="35">
        <f t="shared" si="7"/>
        <v>1665.33</v>
      </c>
      <c r="BL6" s="35">
        <f t="shared" si="7"/>
        <v>1716.47</v>
      </c>
      <c r="BM6" s="35">
        <f t="shared" si="7"/>
        <v>1741.94</v>
      </c>
      <c r="BN6" s="35">
        <f t="shared" si="7"/>
        <v>1451.54</v>
      </c>
      <c r="BO6" s="35">
        <f t="shared" si="7"/>
        <v>1700.42</v>
      </c>
      <c r="BP6" s="34" t="str">
        <f>IF(BP7="","",IF(BP7="-","【-】","【"&amp;SUBSTITUTE(TEXT(BP7,"#,##0.00"),"-","△")&amp;"】"))</f>
        <v>【985.48】</v>
      </c>
      <c r="BQ6" s="35">
        <f>IF(BQ7="",NA(),BQ7)</f>
        <v>45.01</v>
      </c>
      <c r="BR6" s="35">
        <f t="shared" ref="BR6:BZ6" si="8">IF(BR7="",NA(),BR7)</f>
        <v>46.75</v>
      </c>
      <c r="BS6" s="35">
        <f t="shared" si="8"/>
        <v>38.04</v>
      </c>
      <c r="BT6" s="35">
        <f t="shared" si="8"/>
        <v>32.71</v>
      </c>
      <c r="BU6" s="35">
        <f t="shared" si="8"/>
        <v>32.69</v>
      </c>
      <c r="BV6" s="35">
        <f t="shared" si="8"/>
        <v>37.92</v>
      </c>
      <c r="BW6" s="35">
        <f t="shared" si="8"/>
        <v>35.049999999999997</v>
      </c>
      <c r="BX6" s="35">
        <f t="shared" si="8"/>
        <v>33.86</v>
      </c>
      <c r="BY6" s="35">
        <f t="shared" si="8"/>
        <v>33.58</v>
      </c>
      <c r="BZ6" s="35">
        <f t="shared" si="8"/>
        <v>34.51</v>
      </c>
      <c r="CA6" s="34" t="str">
        <f>IF(CA7="","",IF(CA7="-","【-】","【"&amp;SUBSTITUTE(TEXT(CA7,"#,##0.00"),"-","△")&amp;"】"))</f>
        <v>【45.38】</v>
      </c>
      <c r="CB6" s="35">
        <f>IF(CB7="",NA(),CB7)</f>
        <v>505.9</v>
      </c>
      <c r="CC6" s="35">
        <f t="shared" ref="CC6:CK6" si="9">IF(CC7="",NA(),CC7)</f>
        <v>489.35</v>
      </c>
      <c r="CD6" s="35">
        <f t="shared" si="9"/>
        <v>616.13</v>
      </c>
      <c r="CE6" s="35">
        <f t="shared" si="9"/>
        <v>715.16</v>
      </c>
      <c r="CF6" s="35">
        <f t="shared" si="9"/>
        <v>750.69</v>
      </c>
      <c r="CG6" s="35">
        <f t="shared" si="9"/>
        <v>438.71</v>
      </c>
      <c r="CH6" s="35">
        <f t="shared" si="9"/>
        <v>463.38</v>
      </c>
      <c r="CI6" s="35">
        <f t="shared" si="9"/>
        <v>510.15</v>
      </c>
      <c r="CJ6" s="35">
        <f t="shared" si="9"/>
        <v>514.39</v>
      </c>
      <c r="CK6" s="35">
        <f t="shared" si="9"/>
        <v>476.11</v>
      </c>
      <c r="CL6" s="34" t="str">
        <f>IF(CL7="","",IF(CL7="-","【-】","【"&amp;SUBSTITUTE(TEXT(CL7,"#,##0.00"),"-","△")&amp;"】"))</f>
        <v>【377.04】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 t="str">
        <f t="shared" si="10"/>
        <v>-</v>
      </c>
      <c r="CR6" s="35">
        <f t="shared" si="10"/>
        <v>33.81</v>
      </c>
      <c r="CS6" s="35">
        <f t="shared" si="10"/>
        <v>31.37</v>
      </c>
      <c r="CT6" s="35">
        <f t="shared" si="10"/>
        <v>29.86</v>
      </c>
      <c r="CU6" s="35">
        <f t="shared" si="10"/>
        <v>29.28</v>
      </c>
      <c r="CV6" s="35">
        <f t="shared" si="10"/>
        <v>29.4</v>
      </c>
      <c r="CW6" s="34" t="str">
        <f>IF(CW7="","",IF(CW7="-","【-】","【"&amp;SUBSTITUTE(TEXT(CW7,"#,##0.00"),"-","△")&amp;"】"))</f>
        <v>【34.15】</v>
      </c>
      <c r="CX6" s="35">
        <f>IF(CX7="",NA(),CX7)</f>
        <v>40.479999999999997</v>
      </c>
      <c r="CY6" s="35">
        <f t="shared" ref="CY6:DG6" si="11">IF(CY7="",NA(),CY7)</f>
        <v>41.25</v>
      </c>
      <c r="CZ6" s="35">
        <f t="shared" si="11"/>
        <v>41.63</v>
      </c>
      <c r="DA6" s="35">
        <f t="shared" si="11"/>
        <v>41.63</v>
      </c>
      <c r="DB6" s="35">
        <f t="shared" si="11"/>
        <v>38.76</v>
      </c>
      <c r="DC6" s="35">
        <f t="shared" si="11"/>
        <v>68.7</v>
      </c>
      <c r="DD6" s="35">
        <f t="shared" si="11"/>
        <v>67.38</v>
      </c>
      <c r="DE6" s="35">
        <f t="shared" si="11"/>
        <v>65.95</v>
      </c>
      <c r="DF6" s="35">
        <f t="shared" si="11"/>
        <v>66.819999999999993</v>
      </c>
      <c r="DG6" s="35">
        <f t="shared" si="11"/>
        <v>63.77</v>
      </c>
      <c r="DH6" s="34" t="str">
        <f>IF(DH7="","",IF(DH7="-","【-】","【"&amp;SUBSTITUTE(TEXT(DH7,"#,##0.00"),"-","△")&amp;"】"))</f>
        <v>【78.22】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0.36</v>
      </c>
      <c r="EK6" s="35">
        <f t="shared" si="14"/>
        <v>0.25</v>
      </c>
      <c r="EL6" s="35">
        <f t="shared" si="14"/>
        <v>0.31</v>
      </c>
      <c r="EM6" s="35">
        <f t="shared" si="14"/>
        <v>0.1</v>
      </c>
      <c r="EN6" s="34">
        <f t="shared" si="14"/>
        <v>0</v>
      </c>
      <c r="EO6" s="34" t="str">
        <f>IF(EO7="","",IF(EO7="-","【-】","【"&amp;SUBSTITUTE(TEXT(EO7,"#,##0.00"),"-","△")&amp;"】"))</f>
        <v>【0.01】</v>
      </c>
    </row>
    <row r="7" spans="1:145" s="36" customFormat="1">
      <c r="A7" s="28"/>
      <c r="B7" s="37">
        <v>2016</v>
      </c>
      <c r="C7" s="37">
        <v>13625</v>
      </c>
      <c r="D7" s="37">
        <v>47</v>
      </c>
      <c r="E7" s="37">
        <v>17</v>
      </c>
      <c r="F7" s="37">
        <v>6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14.28</v>
      </c>
      <c r="Q7" s="38">
        <v>103.27</v>
      </c>
      <c r="R7" s="38">
        <v>4158</v>
      </c>
      <c r="S7" s="38">
        <v>5131</v>
      </c>
      <c r="T7" s="38">
        <v>547.71</v>
      </c>
      <c r="U7" s="38">
        <v>9.3699999999999992</v>
      </c>
      <c r="V7" s="38">
        <v>725</v>
      </c>
      <c r="W7" s="38">
        <v>0.21</v>
      </c>
      <c r="X7" s="38">
        <v>3452.38</v>
      </c>
      <c r="Y7" s="38">
        <v>99.57</v>
      </c>
      <c r="Z7" s="38">
        <v>100</v>
      </c>
      <c r="AA7" s="38">
        <v>99.97</v>
      </c>
      <c r="AB7" s="38">
        <v>100</v>
      </c>
      <c r="AC7" s="38">
        <v>105.74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8996.4699999999993</v>
      </c>
      <c r="BG7" s="38">
        <v>8167.08</v>
      </c>
      <c r="BH7" s="38">
        <v>7416.07</v>
      </c>
      <c r="BI7" s="38">
        <v>1294.1500000000001</v>
      </c>
      <c r="BJ7" s="38">
        <v>1007.93</v>
      </c>
      <c r="BK7" s="38">
        <v>1665.33</v>
      </c>
      <c r="BL7" s="38">
        <v>1716.47</v>
      </c>
      <c r="BM7" s="38">
        <v>1741.94</v>
      </c>
      <c r="BN7" s="38">
        <v>1451.54</v>
      </c>
      <c r="BO7" s="38">
        <v>1700.42</v>
      </c>
      <c r="BP7" s="38">
        <v>985.48</v>
      </c>
      <c r="BQ7" s="38">
        <v>45.01</v>
      </c>
      <c r="BR7" s="38">
        <v>46.75</v>
      </c>
      <c r="BS7" s="38">
        <v>38.04</v>
      </c>
      <c r="BT7" s="38">
        <v>32.71</v>
      </c>
      <c r="BU7" s="38">
        <v>32.69</v>
      </c>
      <c r="BV7" s="38">
        <v>37.92</v>
      </c>
      <c r="BW7" s="38">
        <v>35.049999999999997</v>
      </c>
      <c r="BX7" s="38">
        <v>33.86</v>
      </c>
      <c r="BY7" s="38">
        <v>33.58</v>
      </c>
      <c r="BZ7" s="38">
        <v>34.51</v>
      </c>
      <c r="CA7" s="38">
        <v>45.38</v>
      </c>
      <c r="CB7" s="38">
        <v>505.9</v>
      </c>
      <c r="CC7" s="38">
        <v>489.35</v>
      </c>
      <c r="CD7" s="38">
        <v>616.13</v>
      </c>
      <c r="CE7" s="38">
        <v>715.16</v>
      </c>
      <c r="CF7" s="38">
        <v>750.69</v>
      </c>
      <c r="CG7" s="38">
        <v>438.71</v>
      </c>
      <c r="CH7" s="38">
        <v>463.38</v>
      </c>
      <c r="CI7" s="38">
        <v>510.15</v>
      </c>
      <c r="CJ7" s="38">
        <v>514.39</v>
      </c>
      <c r="CK7" s="38">
        <v>476.11</v>
      </c>
      <c r="CL7" s="38">
        <v>377.04</v>
      </c>
      <c r="CM7" s="38" t="s">
        <v>115</v>
      </c>
      <c r="CN7" s="38" t="s">
        <v>115</v>
      </c>
      <c r="CO7" s="38" t="s">
        <v>115</v>
      </c>
      <c r="CP7" s="38" t="s">
        <v>115</v>
      </c>
      <c r="CQ7" s="38" t="s">
        <v>115</v>
      </c>
      <c r="CR7" s="38">
        <v>33.81</v>
      </c>
      <c r="CS7" s="38">
        <v>31.37</v>
      </c>
      <c r="CT7" s="38">
        <v>29.86</v>
      </c>
      <c r="CU7" s="38">
        <v>29.28</v>
      </c>
      <c r="CV7" s="38">
        <v>29.4</v>
      </c>
      <c r="CW7" s="38">
        <v>34.15</v>
      </c>
      <c r="CX7" s="38">
        <v>40.479999999999997</v>
      </c>
      <c r="CY7" s="38">
        <v>41.25</v>
      </c>
      <c r="CZ7" s="38">
        <v>41.63</v>
      </c>
      <c r="DA7" s="38">
        <v>41.63</v>
      </c>
      <c r="DB7" s="38">
        <v>38.76</v>
      </c>
      <c r="DC7" s="38">
        <v>68.7</v>
      </c>
      <c r="DD7" s="38">
        <v>67.38</v>
      </c>
      <c r="DE7" s="38">
        <v>65.95</v>
      </c>
      <c r="DF7" s="38">
        <v>66.819999999999993</v>
      </c>
      <c r="DG7" s="38">
        <v>63.77</v>
      </c>
      <c r="DH7" s="38">
        <v>78.22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0.36</v>
      </c>
      <c r="EK7" s="38">
        <v>0.25</v>
      </c>
      <c r="EL7" s="38">
        <v>0.31</v>
      </c>
      <c r="EM7" s="38">
        <v>0.1</v>
      </c>
      <c r="EN7" s="38">
        <v>0</v>
      </c>
      <c r="EO7" s="38">
        <v>0.01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creator>公営企業課</dc:creator>
  <cp:lastModifiedBy>柳原 智之</cp:lastModifiedBy>
  <cp:lastPrinted>2018-02-21T01:38:56Z</cp:lastPrinted>
  <dcterms:created xsi:type="dcterms:W3CDTF">2017-12-25T02:34:56Z</dcterms:created>
  <dcterms:modified xsi:type="dcterms:W3CDTF">2018-02-27T02:06:32Z</dcterms:modified>
</cp:coreProperties>
</file>