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0引継D\経営比較分析表\2020経営比較分析\"/>
    </mc:Choice>
  </mc:AlternateContent>
  <workbookProtection workbookAlgorithmName="SHA-512" workbookHashValue="R/EPujBmqG4N3uvIGACTAWdGqzZ6O/p3I7mlCVETyAjE5zPKPF0eTWOJzc7RKpXuTEgwx8gkr7sbt20BJbSm2Q==" workbookSaltValue="4T23QZ6vHzuWq2R4mG7DRg==" workbookSpinCount="100000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AD8" i="4"/>
  <c r="I8" i="4"/>
  <c r="B8" i="4"/>
</calcChain>
</file>

<file path=xl/sharedStrings.xml><?xml version="1.0" encoding="utf-8"?>
<sst xmlns="http://schemas.openxmlformats.org/spreadsheetml/2006/main" count="247" uniqueCount="121">
  <si>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</si>
  <si>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</si>
  <si>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</si>
  <si>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</si>
  <si>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</si>
  <si>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</si>
  <si>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</si>
  <si>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</si>
  <si>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</si>
  <si>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</si>
  <si>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</si>
  <si>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</si>
  <si>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</si>
  <si>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</si>
  <si>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</si>
  <si>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</si>
  <si>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</si>
  <si>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</si>
  <si>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</si>
  <si>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</si>
  <si>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</si>
  <si>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</si>
  <si>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</si>
  <si>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</si>
  <si>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</si>
  <si>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</si>
  <si>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</si>
  <si>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</si>
  <si>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</si>
  <si>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</si>
  <si>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</si>
  <si>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</si>
  <si>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</si>
  <si>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</si>
  <si>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</si>
  <si>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</si>
  <si>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</si>
  <si>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</si>
  <si>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</si>
  <si>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</si>
  <si>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</si>
  <si>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</si>
  <si>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</si>
  <si>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</si>
  <si>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</si>
  <si>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</si>
  <si>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</si>
  <si>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</si>
  <si>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</si>
  <si>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</si>
  <si>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</si>
  <si>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</si>
  <si>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</si>
  <si>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</si>
  <si>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</si>
  <si>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</si>
  <si>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</si>
  <si>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</si>
  <si>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</si>
  <si>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</si>
  <si>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</si>
  <si>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</si>
  <si>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</si>
  <si>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</si>
  <si>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</si>
  <si>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</si>
  <si>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</si>
  <si>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</si>
  <si>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</si>
  <si>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</si>
  <si>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</si>
  <si>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</si>
  <si>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</si>
  <si>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</si>
  <si>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</si>
  <si>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</si>
  <si>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</si>
  <si>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</si>
  <si>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</si>
  <si>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</si>
  <si>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</si>
  <si>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</si>
  <si>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</si>
  <si>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</si>
  <si>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</si>
  <si>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</si>
  <si>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</si>
  <si>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</si>
  <si>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</si>
  <si>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</si>
  <si>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</si>
  <si>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</si>
  <si>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</si>
  <si>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</si>
  <si>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</si>
  <si>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</si>
  <si>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</si>
  <si>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</si>
  <si>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</si>
  <si>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上ノ国町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</si>
  <si>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</si>
  <si>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</si>
  <si>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</si>
  <si>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</si>
  <si>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</si>
  <si>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</si>
  <si>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</si>
  <si>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</si>
  <si>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</si>
  <si>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</si>
  <si>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</si>
  <si>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</si>
  <si>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</si>
  <si>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</si>
  <si>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</si>
  <si>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</si>
  <si>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</si>
  <si>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</si>
  <si>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耐用年数に達している合併浄化槽がないため、現在は老朽化対策を講じていない。</t>
    <rPh sb="0" eb="2">
      <t>タイヨウ</t>
    </rPh>
    <rPh sb="2" eb="4">
      <t>ネンスウ</t>
    </rPh>
    <rPh sb="5" eb="6">
      <t>タッ</t>
    </rPh>
    <rPh sb="10" eb="12">
      <t>ガッペイ</t>
    </rPh>
    <rPh sb="12" eb="15">
      <t>ジョウカソウ</t>
    </rPh>
    <rPh sb="21" eb="23">
      <t>ゲンザイ</t>
    </rPh>
    <rPh sb="24" eb="27">
      <t>ロウキュウカ</t>
    </rPh>
    <rPh sb="27" eb="29">
      <t>タイサク</t>
    </rPh>
    <rPh sb="30" eb="31">
      <t>コウ</t>
    </rPh>
    <phoneticPr fontId="4"/>
  </si>
  <si>
    <t>民間委託を活用し、限られた予算で適正な管理と早期の対応で修繕費、コストの低減化で経費回収率の向上を図る。</t>
    <rPh sb="0" eb="2">
      <t>ミンカン</t>
    </rPh>
    <rPh sb="2" eb="4">
      <t>イタク</t>
    </rPh>
    <rPh sb="5" eb="7">
      <t>カツヨウ</t>
    </rPh>
    <rPh sb="9" eb="10">
      <t>カギ</t>
    </rPh>
    <rPh sb="13" eb="15">
      <t>ヨサン</t>
    </rPh>
    <rPh sb="16" eb="18">
      <t>テキセイ</t>
    </rPh>
    <rPh sb="19" eb="21">
      <t>カンリ</t>
    </rPh>
    <rPh sb="22" eb="24">
      <t>ソウキ</t>
    </rPh>
    <rPh sb="25" eb="27">
      <t>タイオウ</t>
    </rPh>
    <rPh sb="28" eb="31">
      <t>シュウゼンヒ</t>
    </rPh>
    <rPh sb="36" eb="39">
      <t>テイゲンカ</t>
    </rPh>
    <rPh sb="40" eb="42">
      <t>ケイヒ</t>
    </rPh>
    <rPh sb="42" eb="44">
      <t>カイシュウ</t>
    </rPh>
    <rPh sb="44" eb="45">
      <t>リツ</t>
    </rPh>
    <rPh sb="46" eb="48">
      <t>コウジョウ</t>
    </rPh>
    <rPh sb="49" eb="50">
      <t>ハカ</t>
    </rPh>
    <phoneticPr fontId="4"/>
  </si>
  <si>
    <t>接続基数が増加することで維持管理費が上昇し、経費回収率が下降する傾向にあるが、下水道との公共性の担保も鑑み公費で賄っている。</t>
    <rPh sb="22" eb="24">
      <t>ケイヒ</t>
    </rPh>
    <rPh sb="24" eb="26">
      <t>カイシュウ</t>
    </rPh>
    <rPh sb="26" eb="27">
      <t>リツ</t>
    </rPh>
    <rPh sb="28" eb="30">
      <t>カコウ</t>
    </rPh>
    <rPh sb="39" eb="42">
      <t>ゲスイドウ</t>
    </rPh>
    <rPh sb="48" eb="50">
      <t>タンポ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</si>
</sst>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1F-49CF-BD0F-988579050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33136"/>
        <c:axId val="104672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1F-49CF-BD0F-988579050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33136"/>
        <c:axId val="1046729328"/>
      </c:lineChart>
      <c:dateAx>
        <c:axId val="10467331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29328"/>
        <c:crosses val="autoZero"/>
        <c:auto val="1"/>
        <c:lblOffset val="100"/>
        <c:baseTimeUnit val="years"/>
      </c:dateAx>
      <c:valAx>
        <c:axId val="104672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3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A2-4FFA-8965-28C179DFE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657360"/>
        <c:axId val="1163653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61.55</c:v>
                </c:pt>
                <c:pt idx="1">
                  <c:v>57.22</c:v>
                </c:pt>
                <c:pt idx="2">
                  <c:v>54.93</c:v>
                </c:pt>
                <c:pt idx="3">
                  <c:v>55.96</c:v>
                </c:pt>
                <c:pt idx="4">
                  <c:v>56.45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A2-4FFA-8965-28C179DFE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57360"/>
        <c:axId val="1163653008"/>
      </c:lineChart>
      <c:dateAx>
        <c:axId val="1163657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63653008"/>
        <c:crosses val="autoZero"/>
        <c:auto val="1"/>
        <c:lblOffset val="100"/>
        <c:baseTimeUnit val="years"/>
      </c:dateAx>
      <c:valAx>
        <c:axId val="1163653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65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39-45A2-A59E-8F94A7CB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3648112"/>
        <c:axId val="116365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67.489999999999995</c:v>
                </c:pt>
                <c:pt idx="1">
                  <c:v>67.290000000000006</c:v>
                </c:pt>
                <c:pt idx="2">
                  <c:v>65.569999999999993</c:v>
                </c:pt>
                <c:pt idx="3">
                  <c:v>60.12</c:v>
                </c:pt>
                <c:pt idx="4">
                  <c:v>54.99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39-45A2-A59E-8F94A7CB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648112"/>
        <c:axId val="1163651376"/>
      </c:lineChart>
      <c:dateAx>
        <c:axId val="1163648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63651376"/>
        <c:crosses val="autoZero"/>
        <c:auto val="1"/>
        <c:lblOffset val="100"/>
        <c:baseTimeUnit val="years"/>
      </c:dateAx>
      <c:valAx>
        <c:axId val="116365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364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108.9</c:v>
                </c:pt>
                <c:pt idx="1">
                  <c:v>108.76</c:v>
                </c:pt>
                <c:pt idx="2">
                  <c:v>109.23</c:v>
                </c:pt>
                <c:pt idx="3">
                  <c:v>104.33</c:v>
                </c:pt>
                <c:pt idx="4">
                  <c:v>101.74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69-4990-A238-72B0E708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34224"/>
        <c:axId val="104673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69-4990-A238-72B0E7088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34224"/>
        <c:axId val="1046739120"/>
      </c:lineChart>
      <c:dateAx>
        <c:axId val="10467342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9120"/>
        <c:crosses val="autoZero"/>
        <c:auto val="1"/>
        <c:lblOffset val="100"/>
        <c:baseTimeUnit val="years"/>
      </c:dateAx>
      <c:valAx>
        <c:axId val="104673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34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4C-4D0E-8286-DB2B5706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28240"/>
        <c:axId val="104673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4C-4D0E-8286-DB2B5706A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28240"/>
        <c:axId val="1046738032"/>
      </c:lineChart>
      <c:dateAx>
        <c:axId val="1046728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8032"/>
        <c:crosses val="autoZero"/>
        <c:auto val="1"/>
        <c:lblOffset val="100"/>
        <c:baseTimeUnit val="years"/>
      </c:dateAx>
      <c:valAx>
        <c:axId val="104673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28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E-481B-880A-28BF7767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39664"/>
        <c:axId val="104673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1E-481B-880A-28BF7767A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39664"/>
        <c:axId val="1046735312"/>
      </c:lineChart>
      <c:dateAx>
        <c:axId val="1046739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5312"/>
        <c:crosses val="autoZero"/>
        <c:auto val="1"/>
        <c:lblOffset val="100"/>
        <c:baseTimeUnit val="years"/>
      </c:dateAx>
      <c:valAx>
        <c:axId val="1046735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3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63-468E-A94C-D20BE989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28784"/>
        <c:axId val="104674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63-468E-A94C-D20BE9893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28784"/>
        <c:axId val="1046740208"/>
      </c:lineChart>
      <c:dateAx>
        <c:axId val="1046728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40208"/>
        <c:crosses val="autoZero"/>
        <c:auto val="1"/>
        <c:lblOffset val="100"/>
        <c:baseTimeUnit val="years"/>
      </c:dateAx>
      <c:valAx>
        <c:axId val="104674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2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A9-4B2E-944E-6539D2BF8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24976"/>
        <c:axId val="1046730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A9-4B2E-944E-6539D2BF8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24976"/>
        <c:axId val="1046730416"/>
      </c:lineChart>
      <c:dateAx>
        <c:axId val="104672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0416"/>
        <c:crosses val="autoZero"/>
        <c:auto val="1"/>
        <c:lblOffset val="100"/>
        <c:baseTimeUnit val="years"/>
      </c:dateAx>
      <c:valAx>
        <c:axId val="1046730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2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68.78</c:v>
                </c:pt>
                <c:pt idx="1">
                  <c:v>99.83</c:v>
                </c:pt>
                <c:pt idx="2">
                  <c:v>99.85</c:v>
                </c:pt>
                <c:pt idx="3">
                  <c:v>99.93</c:v>
                </c:pt>
                <c:pt idx="4">
                  <c:v>99.82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B1-4933-B466-8E711099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30960"/>
        <c:axId val="104673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413.5</c:v>
                </c:pt>
                <c:pt idx="1">
                  <c:v>407.42</c:v>
                </c:pt>
                <c:pt idx="2">
                  <c:v>386.46</c:v>
                </c:pt>
                <c:pt idx="3">
                  <c:v>421.25</c:v>
                </c:pt>
                <c:pt idx="4">
                  <c:v>398.42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B1-4933-B466-8E7110990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30960"/>
        <c:axId val="1046731504"/>
      </c:lineChart>
      <c:dateAx>
        <c:axId val="1046730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1504"/>
        <c:crosses val="autoZero"/>
        <c:auto val="1"/>
        <c:lblOffset val="100"/>
        <c:baseTimeUnit val="years"/>
      </c:dateAx>
      <c:valAx>
        <c:axId val="104673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30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19.059999999999999</c:v>
                </c:pt>
                <c:pt idx="1">
                  <c:v>19.899999999999999</c:v>
                </c:pt>
                <c:pt idx="2">
                  <c:v>19.79</c:v>
                </c:pt>
                <c:pt idx="3">
                  <c:v>19.53</c:v>
                </c:pt>
                <c:pt idx="4">
                  <c:v>19.8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F9-4778-B389-F4B9FBB2E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27152"/>
        <c:axId val="104673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57.08</c:v>
                </c:pt>
                <c:pt idx="2">
                  <c:v>55.85</c:v>
                </c:pt>
                <c:pt idx="3">
                  <c:v>53.23</c:v>
                </c:pt>
                <c:pt idx="4">
                  <c:v>50.7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F9-4778-B389-F4B9FBB2E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27152"/>
        <c:axId val="1046737488"/>
      </c:lineChart>
      <c:dateAx>
        <c:axId val="1046727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7488"/>
        <c:crosses val="autoZero"/>
        <c:auto val="1"/>
        <c:lblOffset val="100"/>
        <c:baseTimeUnit val="years"/>
      </c:dateAx>
      <c:valAx>
        <c:axId val="104673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27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943.45</c:v>
                </c:pt>
                <c:pt idx="1">
                  <c:v>934.37</c:v>
                </c:pt>
                <c:pt idx="2">
                  <c:v>955.46</c:v>
                </c:pt>
                <c:pt idx="3">
                  <c:v>963.81</c:v>
                </c:pt>
                <c:pt idx="4">
                  <c:v>950.12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8F-4465-B103-0098F3BD9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735856"/>
        <c:axId val="104673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287.57</c:v>
                </c:pt>
                <c:pt idx="1">
                  <c:v>286.86</c:v>
                </c:pt>
                <c:pt idx="2">
                  <c:v>287.91000000000003</c:v>
                </c:pt>
                <c:pt idx="3">
                  <c:v>283.3</c:v>
                </c:pt>
                <c:pt idx="4">
                  <c:v>289.81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8F-4465-B103-0098F3BD9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735856"/>
        <c:axId val="1046736944"/>
      </c:lineChart>
      <c:dateAx>
        <c:axId val="1046735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046736944"/>
        <c:crosses val="autoZero"/>
        <c:auto val="1"/>
        <c:lblOffset val="100"/>
        <c:baseTimeUnit val="years"/>
      </c:dateAx>
      <c:valAx>
        <c:axId val="104673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673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【314.13】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H2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北海道　上ノ国町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特定地域生活排水処理</v>
      </c>
      <c r="Q8" s="49"/>
      <c r="R8" s="49"/>
      <c r="S8" s="49"/>
      <c r="T8" s="49"/>
      <c r="U8" s="49"/>
      <c r="V8" s="49"/>
      <c r="W8" s="49" t="str">
        <f>データ!L6</f>
        <v>K3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4615</v>
      </c>
      <c r="AM8" s="51"/>
      <c r="AN8" s="51"/>
      <c r="AO8" s="51"/>
      <c r="AP8" s="51"/>
      <c r="AQ8" s="51"/>
      <c r="AR8" s="51"/>
      <c r="AS8" s="51"/>
      <c r="AT8" s="46">
        <f>データ!T6</f>
        <v>547.71</v>
      </c>
      <c r="AU8" s="46"/>
      <c r="AV8" s="46"/>
      <c r="AW8" s="46"/>
      <c r="AX8" s="46"/>
      <c r="AY8" s="46"/>
      <c r="AZ8" s="46"/>
      <c r="BA8" s="46"/>
      <c r="BB8" s="46">
        <f>データ!U6</f>
        <v>8.43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2.35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4356</v>
      </c>
      <c r="AE10" s="51"/>
      <c r="AF10" s="51"/>
      <c r="AG10" s="51"/>
      <c r="AH10" s="51"/>
      <c r="AI10" s="51"/>
      <c r="AJ10" s="51"/>
      <c r="AK10" s="2"/>
      <c r="AL10" s="51">
        <f>データ!V6</f>
        <v>107</v>
      </c>
      <c r="AM10" s="51"/>
      <c r="AN10" s="51"/>
      <c r="AO10" s="51"/>
      <c r="AP10" s="51"/>
      <c r="AQ10" s="51"/>
      <c r="AR10" s="51"/>
      <c r="AS10" s="51"/>
      <c r="AT10" s="46">
        <f>データ!W6</f>
        <v>0.32</v>
      </c>
      <c r="AU10" s="46"/>
      <c r="AV10" s="46"/>
      <c r="AW10" s="46"/>
      <c r="AX10" s="46"/>
      <c r="AY10" s="46"/>
      <c r="AZ10" s="46"/>
      <c r="BA10" s="46"/>
      <c r="BB10" s="46">
        <f>データ!X6</f>
        <v>334.38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120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【314.13】</v>
      </c>
      <c r="I86" s="26" t="str">
        <f>データ!CA6</f>
        <v>【58.42】</v>
      </c>
      <c r="J86" s="26" t="str">
        <f>データ!CL6</f>
        <v>【282.28】</v>
      </c>
      <c r="K86" s="26" t="str">
        <f>データ!CW6</f>
        <v>【57.83】</v>
      </c>
      <c r="L86" s="26" t="str">
        <f>データ!DH6</f>
        <v>【77.67】</v>
      </c>
      <c r="M86" s="26" t="s">
        <v>44</v>
      </c>
      <c r="N86" s="26" t="s">
        <v>45</v>
      </c>
      <c r="O86" s="26" t="str">
        <f>データ!EO6</f>
        <v>【-】</v>
      </c>
    </row>
  </sheetData>
  <sheetProtection algorithmName="SHA-512" hashValue="/6D30owTHA/QVbti4d11wJtac6xCiGaAtzcFeWn7Q4t/hbp/HRc03qhkPrLgLST68kE7Mgor5U4413mP+XzJwA==" saltValue="EwqatfcPHzz9kuZrOMM4O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2020</v>
      </c>
      <c r="C6" s="33">
        <f t="shared" ref="C6:X6" si="3">C7</f>
        <v>13625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北海道　上ノ国町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2.35</v>
      </c>
      <c r="Q6" s="34">
        <f t="shared" si="3"/>
        <v>100</v>
      </c>
      <c r="R6" s="34">
        <f t="shared" si="3"/>
        <v>4356</v>
      </c>
      <c r="S6" s="34">
        <f t="shared" si="3"/>
        <v>4615</v>
      </c>
      <c r="T6" s="34">
        <f t="shared" si="3"/>
        <v>547.71</v>
      </c>
      <c r="U6" s="34">
        <f t="shared" si="3"/>
        <v>8.43</v>
      </c>
      <c r="V6" s="34">
        <f t="shared" si="3"/>
        <v>107</v>
      </c>
      <c r="W6" s="34">
        <f t="shared" si="3"/>
        <v>0.32</v>
      </c>
      <c r="X6" s="34">
        <f t="shared" si="3"/>
        <v>334.38</v>
      </c>
      <c r="Y6" s="35">
        <f>IF(Y7="",NA(),Y7)</f>
        <v>108.9</v>
      </c>
      <c r="Z6" s="35">
        <f t="shared" ref="Z6:AH6" si="4">IF(Z7="",NA(),Z7)</f>
        <v>108.76</v>
      </c>
      <c r="AA6" s="35">
        <f t="shared" si="4"/>
        <v>109.23</v>
      </c>
      <c r="AB6" s="35">
        <f t="shared" si="4"/>
        <v>104.33</v>
      </c>
      <c r="AC6" s="35">
        <f t="shared" si="4"/>
        <v>101.74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68.78</v>
      </c>
      <c r="BG6" s="35">
        <f t="shared" ref="BG6:BO6" si="7">IF(BG7="",NA(),BG7)</f>
        <v>99.83</v>
      </c>
      <c r="BH6" s="35">
        <f t="shared" si="7"/>
        <v>99.85</v>
      </c>
      <c r="BI6" s="35">
        <f t="shared" si="7"/>
        <v>99.93</v>
      </c>
      <c r="BJ6" s="35">
        <f t="shared" si="7"/>
        <v>99.82</v>
      </c>
      <c r="BK6" s="35">
        <f t="shared" si="7"/>
        <v>413.5</v>
      </c>
      <c r="BL6" s="35">
        <f t="shared" si="7"/>
        <v>407.42</v>
      </c>
      <c r="BM6" s="35">
        <f t="shared" si="7"/>
        <v>386.46</v>
      </c>
      <c r="BN6" s="35">
        <f t="shared" si="7"/>
        <v>421.25</v>
      </c>
      <c r="BO6" s="35">
        <f t="shared" si="7"/>
        <v>398.42</v>
      </c>
      <c r="BP6" s="34" t="str">
        <f>IF(BP7="","",IF(BP7="-","【-】","【"&amp;SUBSTITUTE(TEXT(BP7,"#,##0.00"),"-","△")&amp;"】"))</f>
        <v>【314.13】</v>
      </c>
      <c r="BQ6" s="35">
        <f>IF(BQ7="",NA(),BQ7)</f>
        <v>19.059999999999999</v>
      </c>
      <c r="BR6" s="35">
        <f t="shared" ref="BR6:BZ6" si="8">IF(BR7="",NA(),BR7)</f>
        <v>19.899999999999999</v>
      </c>
      <c r="BS6" s="35">
        <f t="shared" si="8"/>
        <v>19.79</v>
      </c>
      <c r="BT6" s="35">
        <f t="shared" si="8"/>
        <v>19.53</v>
      </c>
      <c r="BU6" s="35">
        <f t="shared" si="8"/>
        <v>19.8</v>
      </c>
      <c r="BV6" s="35">
        <f t="shared" si="8"/>
        <v>55.84</v>
      </c>
      <c r="BW6" s="35">
        <f t="shared" si="8"/>
        <v>57.08</v>
      </c>
      <c r="BX6" s="35">
        <f t="shared" si="8"/>
        <v>55.85</v>
      </c>
      <c r="BY6" s="35">
        <f t="shared" si="8"/>
        <v>53.23</v>
      </c>
      <c r="BZ6" s="35">
        <f t="shared" si="8"/>
        <v>50.7</v>
      </c>
      <c r="CA6" s="34" t="str">
        <f>IF(CA7="","",IF(CA7="-","【-】","【"&amp;SUBSTITUTE(TEXT(CA7,"#,##0.00"),"-","△")&amp;"】"))</f>
        <v>【58.42】</v>
      </c>
      <c r="CB6" s="35">
        <f>IF(CB7="",NA(),CB7)</f>
        <v>943.45</v>
      </c>
      <c r="CC6" s="35">
        <f t="shared" ref="CC6:CK6" si="9">IF(CC7="",NA(),CC7)</f>
        <v>934.37</v>
      </c>
      <c r="CD6" s="35">
        <f t="shared" si="9"/>
        <v>955.46</v>
      </c>
      <c r="CE6" s="35">
        <f t="shared" si="9"/>
        <v>963.81</v>
      </c>
      <c r="CF6" s="35">
        <f t="shared" si="9"/>
        <v>950.12</v>
      </c>
      <c r="CG6" s="35">
        <f t="shared" si="9"/>
        <v>287.57</v>
      </c>
      <c r="CH6" s="35">
        <f t="shared" si="9"/>
        <v>286.86</v>
      </c>
      <c r="CI6" s="35">
        <f t="shared" si="9"/>
        <v>287.91000000000003</v>
      </c>
      <c r="CJ6" s="35">
        <f t="shared" si="9"/>
        <v>283.3</v>
      </c>
      <c r="CK6" s="35">
        <f t="shared" si="9"/>
        <v>289.81</v>
      </c>
      <c r="CL6" s="34" t="str">
        <f>IF(CL7="","",IF(CL7="-","【-】","【"&amp;SUBSTITUTE(TEXT(CL7,"#,##0.00"),"-","△")&amp;"】"))</f>
        <v>【282.28】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100</v>
      </c>
      <c r="CQ6" s="35">
        <f t="shared" si="10"/>
        <v>100</v>
      </c>
      <c r="CR6" s="35">
        <f t="shared" si="10"/>
        <v>61.55</v>
      </c>
      <c r="CS6" s="35">
        <f t="shared" si="10"/>
        <v>57.22</v>
      </c>
      <c r="CT6" s="35">
        <f t="shared" si="10"/>
        <v>54.93</v>
      </c>
      <c r="CU6" s="35">
        <f t="shared" si="10"/>
        <v>55.96</v>
      </c>
      <c r="CV6" s="35">
        <f t="shared" si="10"/>
        <v>56.45</v>
      </c>
      <c r="CW6" s="34" t="str">
        <f>IF(CW7="","",IF(CW7="-","【-】","【"&amp;SUBSTITUTE(TEXT(CW7,"#,##0.00"),"-","△")&amp;"】"))</f>
        <v>【57.83】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67.489999999999995</v>
      </c>
      <c r="DD6" s="35">
        <f t="shared" si="11"/>
        <v>67.290000000000006</v>
      </c>
      <c r="DE6" s="35">
        <f t="shared" si="11"/>
        <v>65.569999999999993</v>
      </c>
      <c r="DF6" s="35">
        <f t="shared" si="11"/>
        <v>60.12</v>
      </c>
      <c r="DG6" s="35">
        <f t="shared" si="11"/>
        <v>54.99</v>
      </c>
      <c r="DH6" s="34" t="str">
        <f>IF(DH7="","",IF(DH7="-","【-】","【"&amp;SUBSTITUTE(TEXT(DH7,"#,##0.00"),"-","△")&amp;"】"))</f>
        <v>【77.67】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2020</v>
      </c>
      <c r="C7" s="37">
        <v>13625</v>
      </c>
      <c r="D7" s="37">
        <v>47</v>
      </c>
      <c r="E7" s="37">
        <v>18</v>
      </c>
      <c r="F7" s="37">
        <v>0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2.35</v>
      </c>
      <c r="Q7" s="38">
        <v>100</v>
      </c>
      <c r="R7" s="38">
        <v>4356</v>
      </c>
      <c r="S7" s="38">
        <v>4615</v>
      </c>
      <c r="T7" s="38">
        <v>547.71</v>
      </c>
      <c r="U7" s="38">
        <v>8.43</v>
      </c>
      <c r="V7" s="38">
        <v>107</v>
      </c>
      <c r="W7" s="38">
        <v>0.32</v>
      </c>
      <c r="X7" s="38">
        <v>334.38</v>
      </c>
      <c r="Y7" s="38">
        <v>108.9</v>
      </c>
      <c r="Z7" s="38">
        <v>108.76</v>
      </c>
      <c r="AA7" s="38">
        <v>109.23</v>
      </c>
      <c r="AB7" s="38">
        <v>104.33</v>
      </c>
      <c r="AC7" s="38">
        <v>101.74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68.78</v>
      </c>
      <c r="BG7" s="38">
        <v>99.83</v>
      </c>
      <c r="BH7" s="38">
        <v>99.85</v>
      </c>
      <c r="BI7" s="38">
        <v>99.93</v>
      </c>
      <c r="BJ7" s="38">
        <v>99.82</v>
      </c>
      <c r="BK7" s="38">
        <v>413.5</v>
      </c>
      <c r="BL7" s="38">
        <v>407.42</v>
      </c>
      <c r="BM7" s="38">
        <v>386.46</v>
      </c>
      <c r="BN7" s="38">
        <v>421.25</v>
      </c>
      <c r="BO7" s="38">
        <v>398.42</v>
      </c>
      <c r="BP7" s="38">
        <v>314.13</v>
      </c>
      <c r="BQ7" s="38">
        <v>19.059999999999999</v>
      </c>
      <c r="BR7" s="38">
        <v>19.899999999999999</v>
      </c>
      <c r="BS7" s="38">
        <v>19.79</v>
      </c>
      <c r="BT7" s="38">
        <v>19.53</v>
      </c>
      <c r="BU7" s="38">
        <v>19.8</v>
      </c>
      <c r="BV7" s="38">
        <v>55.84</v>
      </c>
      <c r="BW7" s="38">
        <v>57.08</v>
      </c>
      <c r="BX7" s="38">
        <v>55.85</v>
      </c>
      <c r="BY7" s="38">
        <v>53.23</v>
      </c>
      <c r="BZ7" s="38">
        <v>50.7</v>
      </c>
      <c r="CA7" s="38">
        <v>58.42</v>
      </c>
      <c r="CB7" s="38">
        <v>943.45</v>
      </c>
      <c r="CC7" s="38">
        <v>934.37</v>
      </c>
      <c r="CD7" s="38">
        <v>955.46</v>
      </c>
      <c r="CE7" s="38">
        <v>963.81</v>
      </c>
      <c r="CF7" s="38">
        <v>950.12</v>
      </c>
      <c r="CG7" s="38">
        <v>287.57</v>
      </c>
      <c r="CH7" s="38">
        <v>286.86</v>
      </c>
      <c r="CI7" s="38">
        <v>287.91000000000003</v>
      </c>
      <c r="CJ7" s="38">
        <v>283.3</v>
      </c>
      <c r="CK7" s="38">
        <v>289.81</v>
      </c>
      <c r="CL7" s="38">
        <v>282.27999999999997</v>
      </c>
      <c r="CM7" s="38">
        <v>100</v>
      </c>
      <c r="CN7" s="38">
        <v>100</v>
      </c>
      <c r="CO7" s="38">
        <v>100</v>
      </c>
      <c r="CP7" s="38">
        <v>100</v>
      </c>
      <c r="CQ7" s="38">
        <v>100</v>
      </c>
      <c r="CR7" s="38">
        <v>61.55</v>
      </c>
      <c r="CS7" s="38">
        <v>57.22</v>
      </c>
      <c r="CT7" s="38">
        <v>54.93</v>
      </c>
      <c r="CU7" s="38">
        <v>55.96</v>
      </c>
      <c r="CV7" s="38">
        <v>56.45</v>
      </c>
      <c r="CW7" s="38">
        <v>57.83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67.489999999999995</v>
      </c>
      <c r="DD7" s="38">
        <v>67.290000000000006</v>
      </c>
      <c r="DE7" s="38">
        <v>65.569999999999993</v>
      </c>
      <c r="DF7" s="38">
        <v>60.12</v>
      </c>
      <c r="DG7" s="38">
        <v>54.99</v>
      </c>
      <c r="DH7" s="38">
        <v>77.67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105</v>
      </c>
      <c r="EF7" s="38" t="s">
        <v>105</v>
      </c>
      <c r="EG7" s="38" t="s">
        <v>105</v>
      </c>
      <c r="EH7" s="38" t="s">
        <v>105</v>
      </c>
      <c r="EI7" s="38" t="s">
        <v>105</v>
      </c>
      <c r="EJ7" s="38" t="s">
        <v>105</v>
      </c>
      <c r="EK7" s="38" t="s">
        <v>105</v>
      </c>
      <c r="EL7" s="38" t="s">
        <v>105</v>
      </c>
      <c r="EM7" s="38" t="s">
        <v>105</v>
      </c>
      <c r="EN7" s="38" t="s">
        <v>105</v>
      </c>
      <c r="EO7" s="38" t="s">
        <v>105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115</v>
      </c>
      <c r="E13" t="s">
        <v>116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工藤 一仁</cp:lastModifiedBy>
  <cp:lastPrinted>2022-01-17T07:35:29Z</cp:lastPrinted>
  <dcterms:created xsi:type="dcterms:W3CDTF">2021-12-03T08:08:25Z</dcterms:created>
  <dcterms:modified xsi:type="dcterms:W3CDTF">2022-01-18T06:14:22Z</dcterms:modified>
  <cp:category/>
</cp:coreProperties>
</file>