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0引継D\経営比較分析表\2020経営比較分析\"/>
    </mc:Choice>
  </mc:AlternateContent>
  <workbookProtection workbookAlgorithmName="SHA-512" workbookHashValue="nSwAumyPAuG+TEM+IwhziIrn/3AV+g5PfTqJyVQc571j21er4xgabriFuk8uS54zod/ITrKcBuwlqoCF1oSDvQ==" workbookSaltValue="pF1iEviBV8N2zX7W53R4dQ==" workbookSpinCount="100000" lockStructure="1"/>
  <bookViews>
    <workbookView xWindow="0" yWindow="0" windowWidth="20490" windowHeight="7770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<sst xmlns="http://schemas.openxmlformats.org/spreadsheetml/2006/main" count="241" uniqueCount="119">
  <si>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</si>
  <si>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</si>
  <si>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</si>
  <si>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</si>
  <si>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</si>
  <si>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</si>
  <si>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</si>
  <si>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</si>
  <si>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</si>
  <si>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</si>
  <si>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</si>
  <si>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</si>
  <si>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</si>
  <si>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</si>
  <si>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</si>
  <si>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</si>
  <si>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</si>
  <si>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</si>
  <si>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</si>
  <si>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</si>
  <si>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</si>
  <si>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</si>
  <si>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</si>
  <si>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</si>
  <si>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</si>
  <si>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</si>
  <si>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</si>
  <si>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</si>
  <si>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</si>
  <si>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</si>
  <si>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</si>
  <si>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</si>
  <si>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</si>
  <si>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</si>
  <si>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</si>
  <si>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</si>
  <si>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</si>
  <si>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</si>
  <si>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</si>
  <si>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</si>
  <si>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</si>
  <si>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</si>
  <si>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</si>
  <si>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</si>
  <si>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</si>
  <si>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</si>
  <si>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</si>
  <si>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</si>
  <si>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</si>
  <si>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</si>
  <si>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</si>
  <si>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</si>
  <si>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</si>
  <si>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</si>
  <si>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</si>
  <si>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</si>
  <si>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</si>
  <si>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</si>
  <si>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</si>
  <si>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</si>
  <si>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</si>
  <si>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</si>
  <si>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</si>
  <si>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</si>
  <si>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</si>
  <si>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</si>
  <si>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</si>
  <si>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</si>
  <si>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</si>
  <si>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</si>
  <si>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</si>
  <si>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</si>
  <si>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</si>
  <si>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</si>
  <si>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</si>
  <si>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</si>
  <si>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</si>
  <si>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</si>
  <si>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</si>
  <si>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</si>
  <si>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</si>
  <si>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</si>
  <si>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</si>
  <si>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</si>
  <si>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</si>
  <si>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</si>
  <si>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</si>
  <si>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</si>
  <si>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</si>
  <si>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</si>
  <si>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</si>
  <si>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</si>
  <si>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</si>
  <si>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</si>
  <si>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</si>
  <si>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</si>
  <si>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</si>
  <si>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</si>
  <si>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上ノ国町</t>
  </si>
  <si>
    <t>法非適用</t>
  </si>
  <si>
    <t>下水道事業</t>
  </si>
  <si>
    <t>漁業集落排水</t>
  </si>
  <si>
    <t>H2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</si>
  <si>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</si>
  <si>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</si>
  <si>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</si>
  <si>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</si>
  <si>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</si>
  <si>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</si>
  <si>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</si>
  <si>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</si>
  <si>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</si>
  <si>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</si>
  <si>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</si>
  <si>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</si>
  <si>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</si>
  <si>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処理場及びマンホールポンプ所等老朽化が進んでおり、漁港漁村整備事業の補助金を受け、計画的にマンホールポンプ、処理場機器等の改築更新工事で老朽化対策を講じている。</t>
    <rPh sb="0" eb="3">
      <t>ショリジョウ</t>
    </rPh>
    <rPh sb="3" eb="4">
      <t>オヨ</t>
    </rPh>
    <rPh sb="13" eb="14">
      <t>ショ</t>
    </rPh>
    <rPh sb="14" eb="15">
      <t>ナド</t>
    </rPh>
    <rPh sb="15" eb="17">
      <t>ロウキュウ</t>
    </rPh>
    <rPh sb="17" eb="18">
      <t>カ</t>
    </rPh>
    <rPh sb="19" eb="20">
      <t>スス</t>
    </rPh>
    <rPh sb="25" eb="27">
      <t>ギョコウ</t>
    </rPh>
    <rPh sb="27" eb="29">
      <t>ギョソン</t>
    </rPh>
    <rPh sb="29" eb="31">
      <t>セイビ</t>
    </rPh>
    <rPh sb="31" eb="33">
      <t>ジギョウ</t>
    </rPh>
    <rPh sb="34" eb="37">
      <t>ホジョキン</t>
    </rPh>
    <rPh sb="38" eb="39">
      <t>ウ</t>
    </rPh>
    <rPh sb="41" eb="43">
      <t>ケイカク</t>
    </rPh>
    <rPh sb="43" eb="44">
      <t>テキ</t>
    </rPh>
    <rPh sb="54" eb="57">
      <t>ショリジョウ</t>
    </rPh>
    <rPh sb="57" eb="59">
      <t>キキ</t>
    </rPh>
    <rPh sb="59" eb="60">
      <t>ナド</t>
    </rPh>
    <rPh sb="61" eb="63">
      <t>カイチク</t>
    </rPh>
    <rPh sb="63" eb="65">
      <t>コウシン</t>
    </rPh>
    <rPh sb="65" eb="67">
      <t>コウジ</t>
    </rPh>
    <rPh sb="68" eb="71">
      <t>ロウキュウカ</t>
    </rPh>
    <rPh sb="71" eb="73">
      <t>タイサク</t>
    </rPh>
    <rPh sb="74" eb="75">
      <t>コウ</t>
    </rPh>
    <phoneticPr fontId="4"/>
  </si>
  <si>
    <t>人口減少に伴う有収水量の減少等も踏まえ、接続推進と水洗化率の向上に取り組み、適正な使用収入の確保に努める。</t>
    <rPh sb="0" eb="2">
      <t>ジンコウ</t>
    </rPh>
    <rPh sb="2" eb="4">
      <t>ゲンショウ</t>
    </rPh>
    <rPh sb="5" eb="6">
      <t>トモナ</t>
    </rPh>
    <rPh sb="7" eb="9">
      <t>ユウシュウ</t>
    </rPh>
    <rPh sb="9" eb="11">
      <t>スイリョウ</t>
    </rPh>
    <rPh sb="12" eb="14">
      <t>ゲンショウ</t>
    </rPh>
    <rPh sb="14" eb="15">
      <t>ナド</t>
    </rPh>
    <rPh sb="16" eb="17">
      <t>フ</t>
    </rPh>
    <rPh sb="20" eb="22">
      <t>セツゾク</t>
    </rPh>
    <rPh sb="22" eb="24">
      <t>スイシン</t>
    </rPh>
    <rPh sb="25" eb="28">
      <t>スイセンカ</t>
    </rPh>
    <rPh sb="28" eb="29">
      <t>リツ</t>
    </rPh>
    <rPh sb="30" eb="32">
      <t>コウジョウ</t>
    </rPh>
    <rPh sb="33" eb="34">
      <t>ト</t>
    </rPh>
    <rPh sb="35" eb="36">
      <t>ク</t>
    </rPh>
    <rPh sb="38" eb="40">
      <t>テキセイ</t>
    </rPh>
    <rPh sb="41" eb="43">
      <t>シヨウ</t>
    </rPh>
    <rPh sb="43" eb="45">
      <t>シュウニュウ</t>
    </rPh>
    <rPh sb="46" eb="48">
      <t>カクホ</t>
    </rPh>
    <rPh sb="49" eb="50">
      <t>ツト</t>
    </rPh>
    <phoneticPr fontId="4"/>
  </si>
  <si>
    <t>当該地区では、水洗化率が4割程度と低く、財源確保のため引き続き下水道加入促進を図り、水洗化率の向上とコスト削減を徹底し、効率的な維持管理の手法、職員一人一人のコスト意識の醸成による維持管理の削減をする。</t>
    <rPh sb="0" eb="2">
      <t>トウガイ</t>
    </rPh>
    <rPh sb="2" eb="4">
      <t>チク</t>
    </rPh>
    <rPh sb="7" eb="10">
      <t>スイセンカ</t>
    </rPh>
    <rPh sb="10" eb="11">
      <t>リツ</t>
    </rPh>
    <rPh sb="13" eb="14">
      <t>ワリ</t>
    </rPh>
    <rPh sb="14" eb="16">
      <t>テイド</t>
    </rPh>
    <rPh sb="17" eb="18">
      <t>ヒク</t>
    </rPh>
    <rPh sb="20" eb="22">
      <t>ザイゲン</t>
    </rPh>
    <rPh sb="22" eb="24">
      <t>カクホ</t>
    </rPh>
    <rPh sb="27" eb="28">
      <t>ヒ</t>
    </rPh>
    <rPh sb="29" eb="30">
      <t>ツヅ</t>
    </rPh>
    <rPh sb="31" eb="34">
      <t>ゲスイドウ</t>
    </rPh>
    <rPh sb="34" eb="36">
      <t>カニュウ</t>
    </rPh>
    <rPh sb="36" eb="38">
      <t>ソクシン</t>
    </rPh>
    <rPh sb="39" eb="40">
      <t>ハカ</t>
    </rPh>
    <rPh sb="42" eb="45">
      <t>スイセンカ</t>
    </rPh>
    <rPh sb="45" eb="46">
      <t>リツ</t>
    </rPh>
    <rPh sb="47" eb="49">
      <t>コウジョウ</t>
    </rPh>
    <rPh sb="53" eb="55">
      <t>サクゲン</t>
    </rPh>
    <rPh sb="56" eb="58">
      <t>テッテイ</t>
    </rPh>
    <rPh sb="60" eb="62">
      <t>コウリツ</t>
    </rPh>
    <rPh sb="62" eb="63">
      <t>テキ</t>
    </rPh>
    <rPh sb="64" eb="66">
      <t>イジ</t>
    </rPh>
    <rPh sb="66" eb="68">
      <t>カンリ</t>
    </rPh>
    <rPh sb="69" eb="71">
      <t>シュホウ</t>
    </rPh>
    <rPh sb="72" eb="74">
      <t>ショクイン</t>
    </rPh>
    <rPh sb="74" eb="76">
      <t>ヒトリ</t>
    </rPh>
    <rPh sb="76" eb="78">
      <t>イチニン</t>
    </rPh>
    <rPh sb="82" eb="84">
      <t>イシキ</t>
    </rPh>
    <rPh sb="85" eb="87">
      <t>ジョウセイ</t>
    </rPh>
    <rPh sb="90" eb="92">
      <t>イジ</t>
    </rPh>
    <rPh sb="92" eb="94">
      <t>カンリ</t>
    </rPh>
    <rPh sb="95" eb="97">
      <t>サクゲン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</si>
</sst>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3F-4FA1-85D3-640E69F3A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8369904"/>
        <c:axId val="768368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0.09</c:v>
                </c:pt>
                <c:pt idx="2">
                  <c:v>0.02</c:v>
                </c:pt>
                <c:pt idx="3">
                  <c:v>0.01</c:v>
                </c:pt>
                <c:pt idx="4">
                  <c:v>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03F-4FA1-85D3-640E69F3A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369904"/>
        <c:axId val="768368272"/>
      </c:lineChart>
      <c:dateAx>
        <c:axId val="7683699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68368272"/>
        <c:crosses val="autoZero"/>
        <c:auto val="1"/>
        <c:lblOffset val="100"/>
        <c:baseTimeUnit val="years"/>
      </c:dateAx>
      <c:valAx>
        <c:axId val="768368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8369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E6-4353-95D4-7059DB5B4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6725552"/>
        <c:axId val="886731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29.4</c:v>
                </c:pt>
                <c:pt idx="1">
                  <c:v>33.21</c:v>
                </c:pt>
                <c:pt idx="2">
                  <c:v>32.229999999999997</c:v>
                </c:pt>
                <c:pt idx="3">
                  <c:v>32.479999999999997</c:v>
                </c:pt>
                <c:pt idx="4">
                  <c:v>30.19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7E6-4353-95D4-7059DB5B4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725552"/>
        <c:axId val="886731536"/>
      </c:lineChart>
      <c:dateAx>
        <c:axId val="8867255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886731536"/>
        <c:crosses val="autoZero"/>
        <c:auto val="1"/>
        <c:lblOffset val="100"/>
        <c:baseTimeUnit val="years"/>
      </c:dateAx>
      <c:valAx>
        <c:axId val="886731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6725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38.76</c:v>
                </c:pt>
                <c:pt idx="1">
                  <c:v>38.869999999999997</c:v>
                </c:pt>
                <c:pt idx="2">
                  <c:v>42.56</c:v>
                </c:pt>
                <c:pt idx="3">
                  <c:v>42.68</c:v>
                </c:pt>
                <c:pt idx="4">
                  <c:v>45.74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F8-48DB-833E-E3E6AAB4C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6727728"/>
        <c:axId val="886723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63.77</c:v>
                </c:pt>
                <c:pt idx="1">
                  <c:v>79.98</c:v>
                </c:pt>
                <c:pt idx="2">
                  <c:v>80.8</c:v>
                </c:pt>
                <c:pt idx="3">
                  <c:v>79.2</c:v>
                </c:pt>
                <c:pt idx="4">
                  <c:v>79.09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F8-48DB-833E-E3E6AAB4C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727728"/>
        <c:axId val="886723376"/>
      </c:lineChart>
      <c:dateAx>
        <c:axId val="88672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886723376"/>
        <c:crosses val="autoZero"/>
        <c:auto val="1"/>
        <c:lblOffset val="100"/>
        <c:baseTimeUnit val="years"/>
      </c:dateAx>
      <c:valAx>
        <c:axId val="886723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672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105.74</c:v>
                </c:pt>
                <c:pt idx="1">
                  <c:v>121.55</c:v>
                </c:pt>
                <c:pt idx="2">
                  <c:v>113.73</c:v>
                </c:pt>
                <c:pt idx="3">
                  <c:v>103.78</c:v>
                </c:pt>
                <c:pt idx="4">
                  <c:v>103.8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9E-489C-95EB-8CF1AEB8B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8365552"/>
        <c:axId val="76837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9E-489C-95EB-8CF1AEB8B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365552"/>
        <c:axId val="768374800"/>
      </c:lineChart>
      <c:dateAx>
        <c:axId val="7683655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68374800"/>
        <c:crosses val="autoZero"/>
        <c:auto val="1"/>
        <c:lblOffset val="100"/>
        <c:baseTimeUnit val="years"/>
      </c:dateAx>
      <c:valAx>
        <c:axId val="76837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8365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BD-40F0-9623-AF091AF3D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8370448"/>
        <c:axId val="768369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BD-40F0-9623-AF091AF3D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370448"/>
        <c:axId val="768369360"/>
      </c:lineChart>
      <c:dateAx>
        <c:axId val="7683704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68369360"/>
        <c:crosses val="autoZero"/>
        <c:auto val="1"/>
        <c:lblOffset val="100"/>
        <c:baseTimeUnit val="years"/>
      </c:dateAx>
      <c:valAx>
        <c:axId val="768369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8370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83-4ECC-8BA7-46C46E061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8377520"/>
        <c:axId val="768375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683-4ECC-8BA7-46C46E061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377520"/>
        <c:axId val="768375344"/>
      </c:lineChart>
      <c:dateAx>
        <c:axId val="7683775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68375344"/>
        <c:crosses val="autoZero"/>
        <c:auto val="1"/>
        <c:lblOffset val="100"/>
        <c:baseTimeUnit val="years"/>
      </c:dateAx>
      <c:valAx>
        <c:axId val="768375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8377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EC-4545-A37E-89C89297A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8371536"/>
        <c:axId val="76836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EC-4545-A37E-89C89297A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371536"/>
        <c:axId val="768366640"/>
      </c:lineChart>
      <c:dateAx>
        <c:axId val="7683715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68366640"/>
        <c:crosses val="autoZero"/>
        <c:auto val="1"/>
        <c:lblOffset val="100"/>
        <c:baseTimeUnit val="years"/>
      </c:dateAx>
      <c:valAx>
        <c:axId val="76836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8371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5A-4F27-AE90-9EBDA970F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8362832"/>
        <c:axId val="768372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A5A-4F27-AE90-9EBDA970F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362832"/>
        <c:axId val="768372080"/>
      </c:lineChart>
      <c:dateAx>
        <c:axId val="768362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68372080"/>
        <c:crosses val="autoZero"/>
        <c:auto val="1"/>
        <c:lblOffset val="100"/>
        <c:baseTimeUnit val="years"/>
      </c:dateAx>
      <c:valAx>
        <c:axId val="768372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8362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1007.93</c:v>
                </c:pt>
                <c:pt idx="1">
                  <c:v>752.81</c:v>
                </c:pt>
                <c:pt idx="2">
                  <c:v>282.7</c:v>
                </c:pt>
                <c:pt idx="3">
                  <c:v>99.89</c:v>
                </c:pt>
                <c:pt idx="4">
                  <c:v>99.98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F6-418C-9299-43BBBA5BA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8372624"/>
        <c:axId val="768367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1700.42</c:v>
                </c:pt>
                <c:pt idx="1">
                  <c:v>1060.8599999999999</c:v>
                </c:pt>
                <c:pt idx="2">
                  <c:v>1006.65</c:v>
                </c:pt>
                <c:pt idx="3">
                  <c:v>998.42</c:v>
                </c:pt>
                <c:pt idx="4">
                  <c:v>1095.52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4F6-418C-9299-43BBBA5BA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372624"/>
        <c:axId val="768367728"/>
      </c:lineChart>
      <c:dateAx>
        <c:axId val="7683726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68367728"/>
        <c:crosses val="autoZero"/>
        <c:auto val="1"/>
        <c:lblOffset val="100"/>
        <c:baseTimeUnit val="years"/>
      </c:dateAx>
      <c:valAx>
        <c:axId val="768367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8372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32.69</c:v>
                </c:pt>
                <c:pt idx="1">
                  <c:v>35.200000000000003</c:v>
                </c:pt>
                <c:pt idx="2">
                  <c:v>31.88</c:v>
                </c:pt>
                <c:pt idx="3">
                  <c:v>48.51</c:v>
                </c:pt>
                <c:pt idx="4">
                  <c:v>48.88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3E-44FF-AE40-7CC1C755F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8375888"/>
        <c:axId val="768363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34.51</c:v>
                </c:pt>
                <c:pt idx="1">
                  <c:v>45.81</c:v>
                </c:pt>
                <c:pt idx="2">
                  <c:v>43.43</c:v>
                </c:pt>
                <c:pt idx="3">
                  <c:v>41.41</c:v>
                </c:pt>
                <c:pt idx="4">
                  <c:v>39.64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93E-44FF-AE40-7CC1C755F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375888"/>
        <c:axId val="768363376"/>
      </c:lineChart>
      <c:dateAx>
        <c:axId val="7683758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68363376"/>
        <c:crosses val="autoZero"/>
        <c:auto val="1"/>
        <c:lblOffset val="100"/>
        <c:baseTimeUnit val="years"/>
      </c:dateAx>
      <c:valAx>
        <c:axId val="768363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8375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750.69</c:v>
                </c:pt>
                <c:pt idx="1">
                  <c:v>668.73</c:v>
                </c:pt>
                <c:pt idx="2">
                  <c:v>739.71</c:v>
                </c:pt>
                <c:pt idx="3">
                  <c:v>497.9</c:v>
                </c:pt>
                <c:pt idx="4">
                  <c:v>502.05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78-499E-AFD5-C5E74B7A2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8364464"/>
        <c:axId val="886725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476.11</c:v>
                </c:pt>
                <c:pt idx="1">
                  <c:v>383.92</c:v>
                </c:pt>
                <c:pt idx="2">
                  <c:v>400.44</c:v>
                </c:pt>
                <c:pt idx="3">
                  <c:v>417.56</c:v>
                </c:pt>
                <c:pt idx="4">
                  <c:v>449.72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178-499E-AFD5-C5E74B7A2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364464"/>
        <c:axId val="886725008"/>
      </c:lineChart>
      <c:dateAx>
        <c:axId val="7683644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886725008"/>
        <c:crosses val="autoZero"/>
        <c:auto val="1"/>
        <c:lblOffset val="100"/>
        <c:baseTimeUnit val="years"/>
      </c:dateAx>
      <c:valAx>
        <c:axId val="886725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8364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【1,042.34】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H46" zoomScaleNormal="100" workbookViewId="0">
      <selection activeCell="CA16" sqref="CA1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北海道　上ノ国町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漁業集落排水</v>
      </c>
      <c r="Q8" s="49"/>
      <c r="R8" s="49"/>
      <c r="S8" s="49"/>
      <c r="T8" s="49"/>
      <c r="U8" s="49"/>
      <c r="V8" s="49"/>
      <c r="W8" s="49" t="str">
        <f>データ!L6</f>
        <v>H2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4615</v>
      </c>
      <c r="AM8" s="51"/>
      <c r="AN8" s="51"/>
      <c r="AO8" s="51"/>
      <c r="AP8" s="51"/>
      <c r="AQ8" s="51"/>
      <c r="AR8" s="51"/>
      <c r="AS8" s="51"/>
      <c r="AT8" s="46">
        <f>データ!T6</f>
        <v>547.71</v>
      </c>
      <c r="AU8" s="46"/>
      <c r="AV8" s="46"/>
      <c r="AW8" s="46"/>
      <c r="AX8" s="46"/>
      <c r="AY8" s="46"/>
      <c r="AZ8" s="46"/>
      <c r="BA8" s="46"/>
      <c r="BB8" s="46">
        <f>データ!U6</f>
        <v>8.43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13.17</v>
      </c>
      <c r="Q10" s="46"/>
      <c r="R10" s="46"/>
      <c r="S10" s="46"/>
      <c r="T10" s="46"/>
      <c r="U10" s="46"/>
      <c r="V10" s="46"/>
      <c r="W10" s="46">
        <f>データ!Q6</f>
        <v>107.88</v>
      </c>
      <c r="X10" s="46"/>
      <c r="Y10" s="46"/>
      <c r="Z10" s="46"/>
      <c r="AA10" s="46"/>
      <c r="AB10" s="46"/>
      <c r="AC10" s="46"/>
      <c r="AD10" s="51">
        <f>データ!R6</f>
        <v>4356</v>
      </c>
      <c r="AE10" s="51"/>
      <c r="AF10" s="51"/>
      <c r="AG10" s="51"/>
      <c r="AH10" s="51"/>
      <c r="AI10" s="51"/>
      <c r="AJ10" s="51"/>
      <c r="AK10" s="2"/>
      <c r="AL10" s="51">
        <f>データ!V6</f>
        <v>599</v>
      </c>
      <c r="AM10" s="51"/>
      <c r="AN10" s="51"/>
      <c r="AO10" s="51"/>
      <c r="AP10" s="51"/>
      <c r="AQ10" s="51"/>
      <c r="AR10" s="51"/>
      <c r="AS10" s="51"/>
      <c r="AT10" s="46">
        <f>データ!W6</f>
        <v>0.21</v>
      </c>
      <c r="AU10" s="46"/>
      <c r="AV10" s="46"/>
      <c r="AW10" s="46"/>
      <c r="AX10" s="46"/>
      <c r="AY10" s="46"/>
      <c r="AZ10" s="46"/>
      <c r="BA10" s="46"/>
      <c r="BB10" s="46">
        <f>データ!X6</f>
        <v>2852.38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118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116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117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【1,042.34】</v>
      </c>
      <c r="I86" s="26" t="str">
        <f>データ!CA6</f>
        <v>【42.60】</v>
      </c>
      <c r="J86" s="26" t="str">
        <f>データ!CL6</f>
        <v>【410.22】</v>
      </c>
      <c r="K86" s="26" t="str">
        <f>データ!CW6</f>
        <v>【32.98】</v>
      </c>
      <c r="L86" s="26" t="str">
        <f>データ!DH6</f>
        <v>【80.45】</v>
      </c>
      <c r="M86" s="26" t="s">
        <v>44</v>
      </c>
      <c r="N86" s="26" t="s">
        <v>43</v>
      </c>
      <c r="O86" s="26" t="str">
        <f>データ!EO6</f>
        <v>【1.09】</v>
      </c>
    </row>
  </sheetData>
  <sheetProtection algorithmName="SHA-512" hashValue="//5x8Z418u7rLSuGoJO6DOGK5OBNU6a4G1WkK904zb4Xg1SfsBlPsL2oUQLe5GqxhChss91+yhqcszee+AUYnQ==" saltValue="a8Mw1SXPEOSvThub9EgXL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2020</v>
      </c>
      <c r="C6" s="33">
        <f t="shared" ref="C6:X6" si="3">C7</f>
        <v>13625</v>
      </c>
      <c r="D6" s="33">
        <f t="shared" si="3"/>
        <v>47</v>
      </c>
      <c r="E6" s="33">
        <f t="shared" si="3"/>
        <v>17</v>
      </c>
      <c r="F6" s="33">
        <f t="shared" si="3"/>
        <v>6</v>
      </c>
      <c r="G6" s="33">
        <f t="shared" si="3"/>
        <v>0</v>
      </c>
      <c r="H6" s="33" t="str">
        <f t="shared" si="3"/>
        <v>北海道　上ノ国町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漁業集落排水</v>
      </c>
      <c r="L6" s="33" t="str">
        <f t="shared" si="3"/>
        <v>H2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13.17</v>
      </c>
      <c r="Q6" s="34">
        <f t="shared" si="3"/>
        <v>107.88</v>
      </c>
      <c r="R6" s="34">
        <f t="shared" si="3"/>
        <v>4356</v>
      </c>
      <c r="S6" s="34">
        <f t="shared" si="3"/>
        <v>4615</v>
      </c>
      <c r="T6" s="34">
        <f t="shared" si="3"/>
        <v>547.71</v>
      </c>
      <c r="U6" s="34">
        <f t="shared" si="3"/>
        <v>8.43</v>
      </c>
      <c r="V6" s="34">
        <f t="shared" si="3"/>
        <v>599</v>
      </c>
      <c r="W6" s="34">
        <f t="shared" si="3"/>
        <v>0.21</v>
      </c>
      <c r="X6" s="34">
        <f t="shared" si="3"/>
        <v>2852.38</v>
      </c>
      <c r="Y6" s="35">
        <f>IF(Y7="",NA(),Y7)</f>
        <v>105.74</v>
      </c>
      <c r="Z6" s="35">
        <f t="shared" ref="Z6:AH6" si="4">IF(Z7="",NA(),Z7)</f>
        <v>121.55</v>
      </c>
      <c r="AA6" s="35">
        <f t="shared" si="4"/>
        <v>113.73</v>
      </c>
      <c r="AB6" s="35">
        <f t="shared" si="4"/>
        <v>103.78</v>
      </c>
      <c r="AC6" s="35">
        <f t="shared" si="4"/>
        <v>103.8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1007.93</v>
      </c>
      <c r="BG6" s="35">
        <f t="shared" ref="BG6:BO6" si="7">IF(BG7="",NA(),BG7)</f>
        <v>752.81</v>
      </c>
      <c r="BH6" s="35">
        <f t="shared" si="7"/>
        <v>282.7</v>
      </c>
      <c r="BI6" s="35">
        <f t="shared" si="7"/>
        <v>99.89</v>
      </c>
      <c r="BJ6" s="35">
        <f t="shared" si="7"/>
        <v>99.98</v>
      </c>
      <c r="BK6" s="35">
        <f t="shared" si="7"/>
        <v>1700.42</v>
      </c>
      <c r="BL6" s="35">
        <f t="shared" si="7"/>
        <v>1060.8599999999999</v>
      </c>
      <c r="BM6" s="35">
        <f t="shared" si="7"/>
        <v>1006.65</v>
      </c>
      <c r="BN6" s="35">
        <f t="shared" si="7"/>
        <v>998.42</v>
      </c>
      <c r="BO6" s="35">
        <f t="shared" si="7"/>
        <v>1095.52</v>
      </c>
      <c r="BP6" s="34" t="str">
        <f>IF(BP7="","",IF(BP7="-","【-】","【"&amp;SUBSTITUTE(TEXT(BP7,"#,##0.00"),"-","△")&amp;"】"))</f>
        <v>【1,042.34】</v>
      </c>
      <c r="BQ6" s="35">
        <f>IF(BQ7="",NA(),BQ7)</f>
        <v>32.69</v>
      </c>
      <c r="BR6" s="35">
        <f t="shared" ref="BR6:BZ6" si="8">IF(BR7="",NA(),BR7)</f>
        <v>35.200000000000003</v>
      </c>
      <c r="BS6" s="35">
        <f t="shared" si="8"/>
        <v>31.88</v>
      </c>
      <c r="BT6" s="35">
        <f t="shared" si="8"/>
        <v>48.51</v>
      </c>
      <c r="BU6" s="35">
        <f t="shared" si="8"/>
        <v>48.88</v>
      </c>
      <c r="BV6" s="35">
        <f t="shared" si="8"/>
        <v>34.51</v>
      </c>
      <c r="BW6" s="35">
        <f t="shared" si="8"/>
        <v>45.81</v>
      </c>
      <c r="BX6" s="35">
        <f t="shared" si="8"/>
        <v>43.43</v>
      </c>
      <c r="BY6" s="35">
        <f t="shared" si="8"/>
        <v>41.41</v>
      </c>
      <c r="BZ6" s="35">
        <f t="shared" si="8"/>
        <v>39.64</v>
      </c>
      <c r="CA6" s="34" t="str">
        <f>IF(CA7="","",IF(CA7="-","【-】","【"&amp;SUBSTITUTE(TEXT(CA7,"#,##0.00"),"-","△")&amp;"】"))</f>
        <v>【42.60】</v>
      </c>
      <c r="CB6" s="35">
        <f>IF(CB7="",NA(),CB7)</f>
        <v>750.69</v>
      </c>
      <c r="CC6" s="35">
        <f t="shared" ref="CC6:CK6" si="9">IF(CC7="",NA(),CC7)</f>
        <v>668.73</v>
      </c>
      <c r="CD6" s="35">
        <f t="shared" si="9"/>
        <v>739.71</v>
      </c>
      <c r="CE6" s="35">
        <f t="shared" si="9"/>
        <v>497.9</v>
      </c>
      <c r="CF6" s="35">
        <f t="shared" si="9"/>
        <v>502.05</v>
      </c>
      <c r="CG6" s="35">
        <f t="shared" si="9"/>
        <v>476.11</v>
      </c>
      <c r="CH6" s="35">
        <f t="shared" si="9"/>
        <v>383.92</v>
      </c>
      <c r="CI6" s="35">
        <f t="shared" si="9"/>
        <v>400.44</v>
      </c>
      <c r="CJ6" s="35">
        <f t="shared" si="9"/>
        <v>417.56</v>
      </c>
      <c r="CK6" s="35">
        <f t="shared" si="9"/>
        <v>449.72</v>
      </c>
      <c r="CL6" s="34" t="str">
        <f>IF(CL7="","",IF(CL7="-","【-】","【"&amp;SUBSTITUTE(TEXT(CL7,"#,##0.00"),"-","△")&amp;"】"))</f>
        <v>【410.22】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29.4</v>
      </c>
      <c r="CS6" s="35">
        <f t="shared" si="10"/>
        <v>33.21</v>
      </c>
      <c r="CT6" s="35">
        <f t="shared" si="10"/>
        <v>32.229999999999997</v>
      </c>
      <c r="CU6" s="35">
        <f t="shared" si="10"/>
        <v>32.479999999999997</v>
      </c>
      <c r="CV6" s="35">
        <f t="shared" si="10"/>
        <v>30.19</v>
      </c>
      <c r="CW6" s="34" t="str">
        <f>IF(CW7="","",IF(CW7="-","【-】","【"&amp;SUBSTITUTE(TEXT(CW7,"#,##0.00"),"-","△")&amp;"】"))</f>
        <v>【32.98】</v>
      </c>
      <c r="CX6" s="35">
        <f>IF(CX7="",NA(),CX7)</f>
        <v>38.76</v>
      </c>
      <c r="CY6" s="35">
        <f t="shared" ref="CY6:DG6" si="11">IF(CY7="",NA(),CY7)</f>
        <v>38.869999999999997</v>
      </c>
      <c r="CZ6" s="35">
        <f t="shared" si="11"/>
        <v>42.56</v>
      </c>
      <c r="DA6" s="35">
        <f t="shared" si="11"/>
        <v>42.68</v>
      </c>
      <c r="DB6" s="35">
        <f t="shared" si="11"/>
        <v>45.74</v>
      </c>
      <c r="DC6" s="35">
        <f t="shared" si="11"/>
        <v>63.77</v>
      </c>
      <c r="DD6" s="35">
        <f t="shared" si="11"/>
        <v>79.98</v>
      </c>
      <c r="DE6" s="35">
        <f t="shared" si="11"/>
        <v>80.8</v>
      </c>
      <c r="DF6" s="35">
        <f t="shared" si="11"/>
        <v>79.2</v>
      </c>
      <c r="DG6" s="35">
        <f t="shared" si="11"/>
        <v>79.09</v>
      </c>
      <c r="DH6" s="34" t="str">
        <f>IF(DH7="","",IF(DH7="-","【-】","【"&amp;SUBSTITUTE(TEXT(DH7,"#,##0.00"),"-","△")&amp;"】"))</f>
        <v>【80.45】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4">
        <f t="shared" si="14"/>
        <v>0</v>
      </c>
      <c r="EK6" s="35">
        <f t="shared" si="14"/>
        <v>0.09</v>
      </c>
      <c r="EL6" s="35">
        <f t="shared" si="14"/>
        <v>0.02</v>
      </c>
      <c r="EM6" s="35">
        <f t="shared" si="14"/>
        <v>0.01</v>
      </c>
      <c r="EN6" s="35">
        <f t="shared" si="14"/>
        <v>1.6</v>
      </c>
      <c r="EO6" s="34" t="str">
        <f>IF(EO7="","",IF(EO7="-","【-】","【"&amp;SUBSTITUTE(TEXT(EO7,"#,##0.00"),"-","△")&amp;"】"))</f>
        <v>【1.09】</v>
      </c>
    </row>
    <row r="7" spans="1:145" s="36" customFormat="1" x14ac:dyDescent="0.15">
      <c r="A7" s="28"/>
      <c r="B7" s="37">
        <v>2020</v>
      </c>
      <c r="C7" s="37">
        <v>13625</v>
      </c>
      <c r="D7" s="37">
        <v>47</v>
      </c>
      <c r="E7" s="37">
        <v>17</v>
      </c>
      <c r="F7" s="37">
        <v>6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13.17</v>
      </c>
      <c r="Q7" s="38">
        <v>107.88</v>
      </c>
      <c r="R7" s="38">
        <v>4356</v>
      </c>
      <c r="S7" s="38">
        <v>4615</v>
      </c>
      <c r="T7" s="38">
        <v>547.71</v>
      </c>
      <c r="U7" s="38">
        <v>8.43</v>
      </c>
      <c r="V7" s="38">
        <v>599</v>
      </c>
      <c r="W7" s="38">
        <v>0.21</v>
      </c>
      <c r="X7" s="38">
        <v>2852.38</v>
      </c>
      <c r="Y7" s="38">
        <v>105.74</v>
      </c>
      <c r="Z7" s="38">
        <v>121.55</v>
      </c>
      <c r="AA7" s="38">
        <v>113.73</v>
      </c>
      <c r="AB7" s="38">
        <v>103.78</v>
      </c>
      <c r="AC7" s="38">
        <v>103.8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1007.93</v>
      </c>
      <c r="BG7" s="38">
        <v>752.81</v>
      </c>
      <c r="BH7" s="38">
        <v>282.7</v>
      </c>
      <c r="BI7" s="38">
        <v>99.89</v>
      </c>
      <c r="BJ7" s="38">
        <v>99.98</v>
      </c>
      <c r="BK7" s="38">
        <v>1700.42</v>
      </c>
      <c r="BL7" s="38">
        <v>1060.8599999999999</v>
      </c>
      <c r="BM7" s="38">
        <v>1006.65</v>
      </c>
      <c r="BN7" s="38">
        <v>998.42</v>
      </c>
      <c r="BO7" s="38">
        <v>1095.52</v>
      </c>
      <c r="BP7" s="38">
        <v>1042.3399999999999</v>
      </c>
      <c r="BQ7" s="38">
        <v>32.69</v>
      </c>
      <c r="BR7" s="38">
        <v>35.200000000000003</v>
      </c>
      <c r="BS7" s="38">
        <v>31.88</v>
      </c>
      <c r="BT7" s="38">
        <v>48.51</v>
      </c>
      <c r="BU7" s="38">
        <v>48.88</v>
      </c>
      <c r="BV7" s="38">
        <v>34.51</v>
      </c>
      <c r="BW7" s="38">
        <v>45.81</v>
      </c>
      <c r="BX7" s="38">
        <v>43.43</v>
      </c>
      <c r="BY7" s="38">
        <v>41.41</v>
      </c>
      <c r="BZ7" s="38">
        <v>39.64</v>
      </c>
      <c r="CA7" s="38">
        <v>42.6</v>
      </c>
      <c r="CB7" s="38">
        <v>750.69</v>
      </c>
      <c r="CC7" s="38">
        <v>668.73</v>
      </c>
      <c r="CD7" s="38">
        <v>739.71</v>
      </c>
      <c r="CE7" s="38">
        <v>497.9</v>
      </c>
      <c r="CF7" s="38">
        <v>502.05</v>
      </c>
      <c r="CG7" s="38">
        <v>476.11</v>
      </c>
      <c r="CH7" s="38">
        <v>383.92</v>
      </c>
      <c r="CI7" s="38">
        <v>400.44</v>
      </c>
      <c r="CJ7" s="38">
        <v>417.56</v>
      </c>
      <c r="CK7" s="38">
        <v>449.72</v>
      </c>
      <c r="CL7" s="38">
        <v>410.22</v>
      </c>
      <c r="CM7" s="38" t="s">
        <v>104</v>
      </c>
      <c r="CN7" s="38" t="s">
        <v>104</v>
      </c>
      <c r="CO7" s="38" t="s">
        <v>104</v>
      </c>
      <c r="CP7" s="38" t="s">
        <v>104</v>
      </c>
      <c r="CQ7" s="38" t="s">
        <v>104</v>
      </c>
      <c r="CR7" s="38">
        <v>29.4</v>
      </c>
      <c r="CS7" s="38">
        <v>33.21</v>
      </c>
      <c r="CT7" s="38">
        <v>32.229999999999997</v>
      </c>
      <c r="CU7" s="38">
        <v>32.479999999999997</v>
      </c>
      <c r="CV7" s="38">
        <v>30.19</v>
      </c>
      <c r="CW7" s="38">
        <v>32.979999999999997</v>
      </c>
      <c r="CX7" s="38">
        <v>38.76</v>
      </c>
      <c r="CY7" s="38">
        <v>38.869999999999997</v>
      </c>
      <c r="CZ7" s="38">
        <v>42.56</v>
      </c>
      <c r="DA7" s="38">
        <v>42.68</v>
      </c>
      <c r="DB7" s="38">
        <v>45.74</v>
      </c>
      <c r="DC7" s="38">
        <v>63.77</v>
      </c>
      <c r="DD7" s="38">
        <v>79.98</v>
      </c>
      <c r="DE7" s="38">
        <v>80.8</v>
      </c>
      <c r="DF7" s="38">
        <v>79.2</v>
      </c>
      <c r="DG7" s="38">
        <v>79.09</v>
      </c>
      <c r="DH7" s="38">
        <v>80.45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</v>
      </c>
      <c r="EK7" s="38">
        <v>0.09</v>
      </c>
      <c r="EL7" s="38">
        <v>0.02</v>
      </c>
      <c r="EM7" s="38">
        <v>0.01</v>
      </c>
      <c r="EN7" s="38">
        <v>1.6</v>
      </c>
      <c r="EO7" s="38">
        <v>1.0900000000000001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113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工藤 一仁</cp:lastModifiedBy>
  <cp:lastPrinted>2022-01-17T07:35:00Z</cp:lastPrinted>
  <dcterms:created xsi:type="dcterms:W3CDTF">2021-12-03T08:04:19Z</dcterms:created>
  <dcterms:modified xsi:type="dcterms:W3CDTF">2022-01-18T06:13:21Z</dcterms:modified>
  <cp:category/>
</cp:coreProperties>
</file>