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2020引継D\経営比較分析表\2020経営比較分析\"/>
    </mc:Choice>
  </mc:AlternateContent>
  <workbookProtection workbookAlgorithmName="SHA-512" workbookHashValue="2U5B9Dhu+FNWYzvy5OAeeIEiKyAGu/Z42zcYHJ1ri/y4fUJsJTLvMKSlWcyvrhayEMxnQdbSAcyoQkzi74jBDQ==" workbookSaltValue="Bg1k/MkXkYjI0D2jjpRQBA==" workbookSpinCount="100000" lockStructure="1"/>
  <bookViews>
    <workbookView xWindow="0" yWindow="0" windowWidth="20490" windowHeight="7770"/>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J86" i="4"/>
  <c r="I86" i="4"/>
  <c r="E86" i="4"/>
  <c r="AT10" i="4"/>
  <c r="AL10" i="4"/>
  <c r="AD10" i="4"/>
  <c r="I10" i="4"/>
  <c r="B10" i="4"/>
  <c r="AL8" i="4"/>
  <c r="P8" i="4"/>
  <c r="I8" i="4"/>
</calcChain>
</file>

<file path=xl/sharedStrings.xml><?xml version="1.0" encoding="utf-8"?>
<sst xmlns="http://schemas.openxmlformats.org/spreadsheetml/2006/main" count="241" uniqueCount="121">
  <si>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</si>
  <si>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</si>
  <si>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</si>
  <si>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</si>
  <si>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</si>
  <si>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</si>
  <si>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</si>
  <si>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</si>
  <si>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</si>
  <si>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</si>
  <si>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</si>
  <si>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</si>
  <si>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</si>
  <si>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</si>
  <si>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</si>
  <si>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</si>
  <si>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</si>
  <si>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</si>
  <si>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</si>
  <si>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</si>
  <si>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</si>
  <si>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</si>
  <si>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</si>
  <si>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</si>
  <si>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</si>
  <si>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</si>
  <si>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</si>
  <si>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</si>
  <si>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</si>
  <si>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</si>
  <si>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</si>
  <si>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</si>
  <si>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</si>
  <si>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</si>
  <si>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</si>
  <si>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</si>
  <si>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</si>
  <si>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</si>
  <si>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</si>
  <si>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</si>
  <si>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</si>
  <si>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</si>
  <si>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</si>
  <si>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</si>
  <si>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</si>
  <si>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</si>
  <si>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</si>
  <si>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</si>
  <si>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</si>
  <si>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</si>
  <si>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</si>
  <si>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</si>
  <si>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</si>
  <si>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</si>
  <si>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</si>
  <si>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</si>
  <si>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</si>
  <si>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</si>
  <si>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</si>
  <si>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</si>
  <si>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</si>
  <si>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</si>
  <si>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</si>
  <si>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</si>
  <si>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</si>
  <si>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</si>
  <si>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</si>
  <si>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</si>
  <si>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</si>
  <si>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</si>
  <si>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</si>
  <si>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</si>
  <si>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</si>
  <si>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</si>
  <si>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</si>
  <si>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</si>
  <si>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</si>
  <si>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</si>
  <si>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</si>
  <si>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</si>
  <si>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</si>
  <si>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</si>
  <si>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</si>
  <si>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</si>
  <si>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</si>
  <si>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</si>
  <si>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</si>
  <si>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</si>
  <si>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</si>
  <si>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</si>
  <si>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</si>
  <si>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</si>
  <si>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</si>
  <si>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</si>
  <si>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</si>
  <si>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</si>
  <si>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</si>
  <si>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</si>
  <si>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上ノ国町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</si>
  <si>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</si>
  <si>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</si>
  <si>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</si>
  <si>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</si>
  <si>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</si>
  <si>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</si>
  <si>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</si>
  <si>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</si>
  <si>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</si>
  <si>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</si>
  <si>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</si>
  <si>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</si>
  <si>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</si>
  <si>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</si>
  <si>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</si>
  <si>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</si>
  <si>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</si>
  <si>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</si>
  <si>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</si>
  <si>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水洗化率は横這いで、人口減少や節水意識の高まりで使用料収入減が予測される。財源の確保のため、住民理解の醸成、接続率向上の取り組み、広域化・共同化等の検討を含めた効率的な手法による維持管理の費用低減を図る。</t>
    <rPh sb="0" eb="3">
      <t>スイセンカ</t>
    </rPh>
    <rPh sb="3" eb="4">
      <t>リツ</t>
    </rPh>
    <rPh sb="5" eb="7">
      <t>ヨコバ</t>
    </rPh>
    <rPh sb="10" eb="12">
      <t>ジンコウ</t>
    </rPh>
    <rPh sb="12" eb="14">
      <t>ゲンショウ</t>
    </rPh>
    <rPh sb="15" eb="17">
      <t>セッスイ</t>
    </rPh>
    <rPh sb="17" eb="19">
      <t>イシキ</t>
    </rPh>
    <rPh sb="20" eb="21">
      <t>タカ</t>
    </rPh>
    <rPh sb="24" eb="27">
      <t>シヨウリョウ</t>
    </rPh>
    <rPh sb="27" eb="29">
      <t>シュウニュウ</t>
    </rPh>
    <rPh sb="29" eb="30">
      <t>ゲン</t>
    </rPh>
    <rPh sb="31" eb="33">
      <t>ヨソク</t>
    </rPh>
    <rPh sb="37" eb="39">
      <t>ザイゲン</t>
    </rPh>
    <rPh sb="40" eb="42">
      <t>カクホ</t>
    </rPh>
    <rPh sb="46" eb="48">
      <t>ジュウミン</t>
    </rPh>
    <rPh sb="48" eb="50">
      <t>リカイ</t>
    </rPh>
    <rPh sb="51" eb="53">
      <t>ジョウセイ</t>
    </rPh>
    <rPh sb="54" eb="56">
      <t>セツゾク</t>
    </rPh>
    <rPh sb="56" eb="57">
      <t>リツ</t>
    </rPh>
    <rPh sb="57" eb="59">
      <t>コウジョウ</t>
    </rPh>
    <rPh sb="60" eb="61">
      <t>ト</t>
    </rPh>
    <rPh sb="62" eb="63">
      <t>ク</t>
    </rPh>
    <rPh sb="65" eb="68">
      <t>コウイキカ</t>
    </rPh>
    <rPh sb="69" eb="72">
      <t>キョウドウカ</t>
    </rPh>
    <rPh sb="72" eb="73">
      <t>ナド</t>
    </rPh>
    <rPh sb="74" eb="76">
      <t>ケントウ</t>
    </rPh>
    <rPh sb="77" eb="78">
      <t>フク</t>
    </rPh>
    <rPh sb="80" eb="82">
      <t>コウリツ</t>
    </rPh>
    <rPh sb="82" eb="83">
      <t>テキ</t>
    </rPh>
    <rPh sb="84" eb="86">
      <t>シュホウ</t>
    </rPh>
    <rPh sb="89" eb="91">
      <t>イジ</t>
    </rPh>
    <rPh sb="91" eb="93">
      <t>カンリ</t>
    </rPh>
    <rPh sb="94" eb="96">
      <t>ヒヨウ</t>
    </rPh>
    <rPh sb="96" eb="98">
      <t>テイゲン</t>
    </rPh>
    <rPh sb="99" eb="100">
      <t>ハカ</t>
    </rPh>
    <phoneticPr fontId="4"/>
  </si>
  <si>
    <t>人口減少に伴う有収水量の減少等も踏まえ、接続推進と水洗化率の向上に取り組み、適正な使用収入の確保に努める。</t>
    <rPh sb="0" eb="2">
      <t>ジンコウ</t>
    </rPh>
    <rPh sb="2" eb="4">
      <t>ゲンショウ</t>
    </rPh>
    <rPh sb="5" eb="6">
      <t>トモナ</t>
    </rPh>
    <rPh sb="7" eb="9">
      <t>ユウシュウ</t>
    </rPh>
    <rPh sb="9" eb="11">
      <t>スイリョウ</t>
    </rPh>
    <rPh sb="12" eb="14">
      <t>ゲンショウ</t>
    </rPh>
    <rPh sb="14" eb="15">
      <t>ナド</t>
    </rPh>
    <rPh sb="16" eb="17">
      <t>フ</t>
    </rPh>
    <rPh sb="20" eb="22">
      <t>セツゾク</t>
    </rPh>
    <rPh sb="22" eb="24">
      <t>スイシン</t>
    </rPh>
    <rPh sb="25" eb="28">
      <t>スイセンカ</t>
    </rPh>
    <rPh sb="28" eb="29">
      <t>リツ</t>
    </rPh>
    <rPh sb="30" eb="32">
      <t>コウジョウ</t>
    </rPh>
    <rPh sb="33" eb="34">
      <t>ト</t>
    </rPh>
    <rPh sb="35" eb="36">
      <t>ク</t>
    </rPh>
    <rPh sb="38" eb="40">
      <t>テキセイ</t>
    </rPh>
    <rPh sb="41" eb="43">
      <t>シヨウ</t>
    </rPh>
    <rPh sb="43" eb="45">
      <t>シュウニュウ</t>
    </rPh>
    <rPh sb="46" eb="48">
      <t>カクホ</t>
    </rPh>
    <rPh sb="49" eb="50">
      <t>ツト</t>
    </rPh>
    <phoneticPr fontId="4"/>
  </si>
  <si>
    <t>マンホールポンプ、電送装置等電気設備の老朽化が進んいるため社会資本整備総合交付金の補助を受け、計画的にマンホールポンプ所の機械設備、電気設備等関係の改築更新工事で老朽化対策を講じている。</t>
    <rPh sb="9" eb="11">
      <t>デンソウ</t>
    </rPh>
    <rPh sb="11" eb="13">
      <t>ソウチ</t>
    </rPh>
    <rPh sb="13" eb="14">
      <t>ナド</t>
    </rPh>
    <rPh sb="14" eb="16">
      <t>デンキ</t>
    </rPh>
    <rPh sb="16" eb="18">
      <t>セツビ</t>
    </rPh>
    <rPh sb="19" eb="21">
      <t>ロウキュウ</t>
    </rPh>
    <rPh sb="21" eb="22">
      <t>カ</t>
    </rPh>
    <rPh sb="23" eb="24">
      <t>スス</t>
    </rPh>
    <rPh sb="29" eb="33">
      <t>シャカイシホン</t>
    </rPh>
    <rPh sb="33" eb="35">
      <t>セイビ</t>
    </rPh>
    <rPh sb="35" eb="37">
      <t>ソウゴウ</t>
    </rPh>
    <rPh sb="37" eb="40">
      <t>コウフキン</t>
    </rPh>
    <rPh sb="41" eb="43">
      <t>ホジョ</t>
    </rPh>
    <rPh sb="44" eb="45">
      <t>ウ</t>
    </rPh>
    <rPh sb="47" eb="49">
      <t>ケイカク</t>
    </rPh>
    <rPh sb="49" eb="50">
      <t>テキ</t>
    </rPh>
    <rPh sb="59" eb="60">
      <t>ショ</t>
    </rPh>
    <rPh sb="61" eb="63">
      <t>キカイ</t>
    </rPh>
    <rPh sb="63" eb="65">
      <t>セツビ</t>
    </rPh>
    <rPh sb="66" eb="68">
      <t>デンキ</t>
    </rPh>
    <rPh sb="68" eb="70">
      <t>セツビ</t>
    </rPh>
    <rPh sb="70" eb="71">
      <t>ナド</t>
    </rPh>
    <rPh sb="71" eb="73">
      <t>カンケイ</t>
    </rPh>
    <rPh sb="74" eb="76">
      <t>カイチク</t>
    </rPh>
    <rPh sb="76" eb="78">
      <t>コウシン</t>
    </rPh>
    <rPh sb="78" eb="80">
      <t>コウジ</t>
    </rPh>
    <rPh sb="81" eb="83">
      <t>ロウキュウ</t>
    </rPh>
    <rPh sb="83" eb="84">
      <t>カ</t>
    </rPh>
    <rPh sb="84" eb="86">
      <t>タイサク</t>
    </rPh>
    <rPh sb="87" eb="88">
      <t>コウ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</si>
</sst>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7F73-4249-8850-BB5CD49D4FE4}"/>
            </c:ext>
          </c:extLst>
        </c:ser>
        <c:dLbls>
          <c:showLegendKey val="0"/>
          <c:showVal val="0"/>
          <c:showCatName val="0"/>
          <c:showSerName val="0"/>
          <c:showPercent val="0"/>
          <c:showBubbleSize val="0"/>
        </c:dLbls>
        <c:gapWidth val="150"/>
        <c:axId val="2054782416"/>
        <c:axId val="2054783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0.13</c:v>
                </c:pt>
                <c:pt idx="1">
                  <c:v>0.09</c:v>
                </c:pt>
                <c:pt idx="2">
                  <c:v>0.13</c:v>
                </c:pt>
                <c:pt idx="3">
                  <c:v>0.36</c:v>
                </c:pt>
                <c:pt idx="4">
                  <c:v>0.39</c:v>
                </c:pt>
              </c:numCache>
            </c:numRef>
          </c:val>
          <c:smooth val="0"/>
          <c:extLst xmlns:c16r2="http://schemas.microsoft.com/office/drawing/2015/06/chart">
            <c:ext xmlns:c16="http://schemas.microsoft.com/office/drawing/2014/chart" uri="{C3380CC4-5D6E-409C-BE32-E72D297353CC}">
              <c16:uniqueId val="{00000001-7F73-4249-8850-BB5CD49D4FE4}"/>
            </c:ext>
          </c:extLst>
        </c:ser>
        <c:dLbls>
          <c:showLegendKey val="0"/>
          <c:showVal val="0"/>
          <c:showCatName val="0"/>
          <c:showSerName val="0"/>
          <c:showPercent val="0"/>
          <c:showBubbleSize val="0"/>
        </c:dLbls>
        <c:marker val="1"/>
        <c:smooth val="0"/>
        <c:axId val="2054782416"/>
        <c:axId val="2054783504"/>
      </c:lineChart>
      <c:dateAx>
        <c:axId val="2054782416"/>
        <c:scaling>
          <c:orientation val="minMax"/>
        </c:scaling>
        <c:delete val="1"/>
        <c:axPos val="b"/>
        <c:numFmt formatCode="&quot;H&quot;yy" sourceLinked="1"/>
        <c:majorTickMark val="none"/>
        <c:minorTickMark val="none"/>
        <c:tickLblPos val="none"/>
        <c:crossAx val="2054783504"/>
        <c:crosses val="autoZero"/>
        <c:auto val="1"/>
        <c:lblOffset val="100"/>
        <c:baseTimeUnit val="years"/>
      </c:dateAx>
      <c:valAx>
        <c:axId val="2054783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4782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86A6-4E35-B236-F06C41AB1615}"/>
            </c:ext>
          </c:extLst>
        </c:ser>
        <c:dLbls>
          <c:showLegendKey val="0"/>
          <c:showVal val="0"/>
          <c:showCatName val="0"/>
          <c:showSerName val="0"/>
          <c:showPercent val="0"/>
          <c:showBubbleSize val="0"/>
        </c:dLbls>
        <c:gapWidth val="150"/>
        <c:axId val="2054781872"/>
        <c:axId val="23316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37.72</c:v>
                </c:pt>
                <c:pt idx="1">
                  <c:v>43.36</c:v>
                </c:pt>
                <c:pt idx="2">
                  <c:v>42.56</c:v>
                </c:pt>
                <c:pt idx="3">
                  <c:v>42.47</c:v>
                </c:pt>
                <c:pt idx="4">
                  <c:v>42.4</c:v>
                </c:pt>
              </c:numCache>
            </c:numRef>
          </c:val>
          <c:smooth val="0"/>
          <c:extLst xmlns:c16r2="http://schemas.microsoft.com/office/drawing/2015/06/chart">
            <c:ext xmlns:c16="http://schemas.microsoft.com/office/drawing/2014/chart" uri="{C3380CC4-5D6E-409C-BE32-E72D297353CC}">
              <c16:uniqueId val="{00000001-86A6-4E35-B236-F06C41AB1615}"/>
            </c:ext>
          </c:extLst>
        </c:ser>
        <c:dLbls>
          <c:showLegendKey val="0"/>
          <c:showVal val="0"/>
          <c:showCatName val="0"/>
          <c:showSerName val="0"/>
          <c:showPercent val="0"/>
          <c:showBubbleSize val="0"/>
        </c:dLbls>
        <c:marker val="1"/>
        <c:smooth val="0"/>
        <c:axId val="2054781872"/>
        <c:axId val="23316128"/>
      </c:lineChart>
      <c:dateAx>
        <c:axId val="2054781872"/>
        <c:scaling>
          <c:orientation val="minMax"/>
        </c:scaling>
        <c:delete val="1"/>
        <c:axPos val="b"/>
        <c:numFmt formatCode="&quot;H&quot;yy" sourceLinked="1"/>
        <c:majorTickMark val="none"/>
        <c:minorTickMark val="none"/>
        <c:tickLblPos val="none"/>
        <c:crossAx val="23316128"/>
        <c:crosses val="autoZero"/>
        <c:auto val="1"/>
        <c:lblOffset val="100"/>
        <c:baseTimeUnit val="years"/>
      </c:dateAx>
      <c:valAx>
        <c:axId val="23316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4781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55.23</c:v>
                </c:pt>
                <c:pt idx="1">
                  <c:v>55.51</c:v>
                </c:pt>
                <c:pt idx="2">
                  <c:v>59.1</c:v>
                </c:pt>
                <c:pt idx="3">
                  <c:v>58.51</c:v>
                </c:pt>
                <c:pt idx="4">
                  <c:v>59.97</c:v>
                </c:pt>
              </c:numCache>
            </c:numRef>
          </c:val>
          <c:extLst xmlns:c16r2="http://schemas.microsoft.com/office/drawing/2015/06/chart">
            <c:ext xmlns:c16="http://schemas.microsoft.com/office/drawing/2014/chart" uri="{C3380CC4-5D6E-409C-BE32-E72D297353CC}">
              <c16:uniqueId val="{00000000-007B-4566-97FA-294A69D24D2A}"/>
            </c:ext>
          </c:extLst>
        </c:ser>
        <c:dLbls>
          <c:showLegendKey val="0"/>
          <c:showVal val="0"/>
          <c:showCatName val="0"/>
          <c:showSerName val="0"/>
          <c:showPercent val="0"/>
          <c:showBubbleSize val="0"/>
        </c:dLbls>
        <c:gapWidth val="150"/>
        <c:axId val="23312864"/>
        <c:axId val="23315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68.459999999999994</c:v>
                </c:pt>
                <c:pt idx="1">
                  <c:v>83.06</c:v>
                </c:pt>
                <c:pt idx="2">
                  <c:v>83.32</c:v>
                </c:pt>
                <c:pt idx="3">
                  <c:v>83.75</c:v>
                </c:pt>
                <c:pt idx="4">
                  <c:v>84.19</c:v>
                </c:pt>
              </c:numCache>
            </c:numRef>
          </c:val>
          <c:smooth val="0"/>
          <c:extLst xmlns:c16r2="http://schemas.microsoft.com/office/drawing/2015/06/chart">
            <c:ext xmlns:c16="http://schemas.microsoft.com/office/drawing/2014/chart" uri="{C3380CC4-5D6E-409C-BE32-E72D297353CC}">
              <c16:uniqueId val="{00000001-007B-4566-97FA-294A69D24D2A}"/>
            </c:ext>
          </c:extLst>
        </c:ser>
        <c:dLbls>
          <c:showLegendKey val="0"/>
          <c:showVal val="0"/>
          <c:showCatName val="0"/>
          <c:showSerName val="0"/>
          <c:showPercent val="0"/>
          <c:showBubbleSize val="0"/>
        </c:dLbls>
        <c:marker val="1"/>
        <c:smooth val="0"/>
        <c:axId val="23312864"/>
        <c:axId val="23315040"/>
      </c:lineChart>
      <c:dateAx>
        <c:axId val="23312864"/>
        <c:scaling>
          <c:orientation val="minMax"/>
        </c:scaling>
        <c:delete val="1"/>
        <c:axPos val="b"/>
        <c:numFmt formatCode="&quot;H&quot;yy" sourceLinked="1"/>
        <c:majorTickMark val="none"/>
        <c:minorTickMark val="none"/>
        <c:tickLblPos val="none"/>
        <c:crossAx val="23315040"/>
        <c:crosses val="autoZero"/>
        <c:auto val="1"/>
        <c:lblOffset val="100"/>
        <c:baseTimeUnit val="years"/>
      </c:dateAx>
      <c:valAx>
        <c:axId val="23315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312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103.92</c:v>
                </c:pt>
                <c:pt idx="1">
                  <c:v>100</c:v>
                </c:pt>
                <c:pt idx="2">
                  <c:v>101.04</c:v>
                </c:pt>
                <c:pt idx="3">
                  <c:v>101.1</c:v>
                </c:pt>
                <c:pt idx="4">
                  <c:v>99.15</c:v>
                </c:pt>
              </c:numCache>
            </c:numRef>
          </c:val>
          <c:extLst xmlns:c16r2="http://schemas.microsoft.com/office/drawing/2015/06/chart">
            <c:ext xmlns:c16="http://schemas.microsoft.com/office/drawing/2014/chart" uri="{C3380CC4-5D6E-409C-BE32-E72D297353CC}">
              <c16:uniqueId val="{00000000-09DB-4641-8E24-B08A27C03096}"/>
            </c:ext>
          </c:extLst>
        </c:ser>
        <c:dLbls>
          <c:showLegendKey val="0"/>
          <c:showVal val="0"/>
          <c:showCatName val="0"/>
          <c:showSerName val="0"/>
          <c:showPercent val="0"/>
          <c:showBubbleSize val="0"/>
        </c:dLbls>
        <c:gapWidth val="150"/>
        <c:axId val="2054793296"/>
        <c:axId val="2054782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9DB-4641-8E24-B08A27C03096}"/>
            </c:ext>
          </c:extLst>
        </c:ser>
        <c:dLbls>
          <c:showLegendKey val="0"/>
          <c:showVal val="0"/>
          <c:showCatName val="0"/>
          <c:showSerName val="0"/>
          <c:showPercent val="0"/>
          <c:showBubbleSize val="0"/>
        </c:dLbls>
        <c:marker val="1"/>
        <c:smooth val="0"/>
        <c:axId val="2054793296"/>
        <c:axId val="2054782960"/>
      </c:lineChart>
      <c:dateAx>
        <c:axId val="2054793296"/>
        <c:scaling>
          <c:orientation val="minMax"/>
        </c:scaling>
        <c:delete val="1"/>
        <c:axPos val="b"/>
        <c:numFmt formatCode="&quot;H&quot;yy" sourceLinked="1"/>
        <c:majorTickMark val="none"/>
        <c:minorTickMark val="none"/>
        <c:tickLblPos val="none"/>
        <c:crossAx val="2054782960"/>
        <c:crosses val="autoZero"/>
        <c:auto val="1"/>
        <c:lblOffset val="100"/>
        <c:baseTimeUnit val="years"/>
      </c:dateAx>
      <c:valAx>
        <c:axId val="2054782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4793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09F-41DA-89B6-1C8FC9C7BDD1}"/>
            </c:ext>
          </c:extLst>
        </c:ser>
        <c:dLbls>
          <c:showLegendKey val="0"/>
          <c:showVal val="0"/>
          <c:showCatName val="0"/>
          <c:showSerName val="0"/>
          <c:showPercent val="0"/>
          <c:showBubbleSize val="0"/>
        </c:dLbls>
        <c:gapWidth val="150"/>
        <c:axId val="2054785680"/>
        <c:axId val="2054791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09F-41DA-89B6-1C8FC9C7BDD1}"/>
            </c:ext>
          </c:extLst>
        </c:ser>
        <c:dLbls>
          <c:showLegendKey val="0"/>
          <c:showVal val="0"/>
          <c:showCatName val="0"/>
          <c:showSerName val="0"/>
          <c:showPercent val="0"/>
          <c:showBubbleSize val="0"/>
        </c:dLbls>
        <c:marker val="1"/>
        <c:smooth val="0"/>
        <c:axId val="2054785680"/>
        <c:axId val="2054791120"/>
      </c:lineChart>
      <c:dateAx>
        <c:axId val="2054785680"/>
        <c:scaling>
          <c:orientation val="minMax"/>
        </c:scaling>
        <c:delete val="1"/>
        <c:axPos val="b"/>
        <c:numFmt formatCode="&quot;H&quot;yy" sourceLinked="1"/>
        <c:majorTickMark val="none"/>
        <c:minorTickMark val="none"/>
        <c:tickLblPos val="none"/>
        <c:crossAx val="2054791120"/>
        <c:crosses val="autoZero"/>
        <c:auto val="1"/>
        <c:lblOffset val="100"/>
        <c:baseTimeUnit val="years"/>
      </c:dateAx>
      <c:valAx>
        <c:axId val="2054791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4785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890-47EC-9807-C97EA4793C4A}"/>
            </c:ext>
          </c:extLst>
        </c:ser>
        <c:dLbls>
          <c:showLegendKey val="0"/>
          <c:showVal val="0"/>
          <c:showCatName val="0"/>
          <c:showSerName val="0"/>
          <c:showPercent val="0"/>
          <c:showBubbleSize val="0"/>
        </c:dLbls>
        <c:gapWidth val="150"/>
        <c:axId val="2054785136"/>
        <c:axId val="2054786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890-47EC-9807-C97EA4793C4A}"/>
            </c:ext>
          </c:extLst>
        </c:ser>
        <c:dLbls>
          <c:showLegendKey val="0"/>
          <c:showVal val="0"/>
          <c:showCatName val="0"/>
          <c:showSerName val="0"/>
          <c:showPercent val="0"/>
          <c:showBubbleSize val="0"/>
        </c:dLbls>
        <c:marker val="1"/>
        <c:smooth val="0"/>
        <c:axId val="2054785136"/>
        <c:axId val="2054786224"/>
      </c:lineChart>
      <c:dateAx>
        <c:axId val="2054785136"/>
        <c:scaling>
          <c:orientation val="minMax"/>
        </c:scaling>
        <c:delete val="1"/>
        <c:axPos val="b"/>
        <c:numFmt formatCode="&quot;H&quot;yy" sourceLinked="1"/>
        <c:majorTickMark val="none"/>
        <c:minorTickMark val="none"/>
        <c:tickLblPos val="none"/>
        <c:crossAx val="2054786224"/>
        <c:crosses val="autoZero"/>
        <c:auto val="1"/>
        <c:lblOffset val="100"/>
        <c:baseTimeUnit val="years"/>
      </c:dateAx>
      <c:valAx>
        <c:axId val="2054786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4785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0C6-4882-8A61-B44E8031EEDA}"/>
            </c:ext>
          </c:extLst>
        </c:ser>
        <c:dLbls>
          <c:showLegendKey val="0"/>
          <c:showVal val="0"/>
          <c:showCatName val="0"/>
          <c:showSerName val="0"/>
          <c:showPercent val="0"/>
          <c:showBubbleSize val="0"/>
        </c:dLbls>
        <c:gapWidth val="150"/>
        <c:axId val="2054795472"/>
        <c:axId val="2054786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0C6-4882-8A61-B44E8031EEDA}"/>
            </c:ext>
          </c:extLst>
        </c:ser>
        <c:dLbls>
          <c:showLegendKey val="0"/>
          <c:showVal val="0"/>
          <c:showCatName val="0"/>
          <c:showSerName val="0"/>
          <c:showPercent val="0"/>
          <c:showBubbleSize val="0"/>
        </c:dLbls>
        <c:marker val="1"/>
        <c:smooth val="0"/>
        <c:axId val="2054795472"/>
        <c:axId val="2054786768"/>
      </c:lineChart>
      <c:dateAx>
        <c:axId val="2054795472"/>
        <c:scaling>
          <c:orientation val="minMax"/>
        </c:scaling>
        <c:delete val="1"/>
        <c:axPos val="b"/>
        <c:numFmt formatCode="&quot;H&quot;yy" sourceLinked="1"/>
        <c:majorTickMark val="none"/>
        <c:minorTickMark val="none"/>
        <c:tickLblPos val="none"/>
        <c:crossAx val="2054786768"/>
        <c:crosses val="autoZero"/>
        <c:auto val="1"/>
        <c:lblOffset val="100"/>
        <c:baseTimeUnit val="years"/>
      </c:dateAx>
      <c:valAx>
        <c:axId val="2054786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4795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008-4EDB-8777-ADB6EF8F8FFD}"/>
            </c:ext>
          </c:extLst>
        </c:ser>
        <c:dLbls>
          <c:showLegendKey val="0"/>
          <c:showVal val="0"/>
          <c:showCatName val="0"/>
          <c:showSerName val="0"/>
          <c:showPercent val="0"/>
          <c:showBubbleSize val="0"/>
        </c:dLbls>
        <c:gapWidth val="150"/>
        <c:axId val="2054788944"/>
        <c:axId val="2054789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008-4EDB-8777-ADB6EF8F8FFD}"/>
            </c:ext>
          </c:extLst>
        </c:ser>
        <c:dLbls>
          <c:showLegendKey val="0"/>
          <c:showVal val="0"/>
          <c:showCatName val="0"/>
          <c:showSerName val="0"/>
          <c:showPercent val="0"/>
          <c:showBubbleSize val="0"/>
        </c:dLbls>
        <c:marker val="1"/>
        <c:smooth val="0"/>
        <c:axId val="2054788944"/>
        <c:axId val="2054789488"/>
      </c:lineChart>
      <c:dateAx>
        <c:axId val="2054788944"/>
        <c:scaling>
          <c:orientation val="minMax"/>
        </c:scaling>
        <c:delete val="1"/>
        <c:axPos val="b"/>
        <c:numFmt formatCode="&quot;H&quot;yy" sourceLinked="1"/>
        <c:majorTickMark val="none"/>
        <c:minorTickMark val="none"/>
        <c:tickLblPos val="none"/>
        <c:crossAx val="2054789488"/>
        <c:crosses val="autoZero"/>
        <c:auto val="1"/>
        <c:lblOffset val="100"/>
        <c:baseTimeUnit val="years"/>
      </c:dateAx>
      <c:valAx>
        <c:axId val="2054789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4788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333.04</c:v>
                </c:pt>
                <c:pt idx="1">
                  <c:v>99.15</c:v>
                </c:pt>
                <c:pt idx="2">
                  <c:v>99.35</c:v>
                </c:pt>
                <c:pt idx="3">
                  <c:v>99.4</c:v>
                </c:pt>
                <c:pt idx="4">
                  <c:v>99.3</c:v>
                </c:pt>
              </c:numCache>
            </c:numRef>
          </c:val>
          <c:extLst xmlns:c16r2="http://schemas.microsoft.com/office/drawing/2015/06/chart">
            <c:ext xmlns:c16="http://schemas.microsoft.com/office/drawing/2014/chart" uri="{C3380CC4-5D6E-409C-BE32-E72D297353CC}">
              <c16:uniqueId val="{00000000-5363-46E9-B73F-CBAA12921EAF}"/>
            </c:ext>
          </c:extLst>
        </c:ser>
        <c:dLbls>
          <c:showLegendKey val="0"/>
          <c:showVal val="0"/>
          <c:showCatName val="0"/>
          <c:showSerName val="0"/>
          <c:showPercent val="0"/>
          <c:showBubbleSize val="0"/>
        </c:dLbls>
        <c:gapWidth val="150"/>
        <c:axId val="2054790576"/>
        <c:axId val="2054791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1592.72</c:v>
                </c:pt>
                <c:pt idx="1">
                  <c:v>1243.71</c:v>
                </c:pt>
                <c:pt idx="2">
                  <c:v>1194.1500000000001</c:v>
                </c:pt>
                <c:pt idx="3">
                  <c:v>1206.79</c:v>
                </c:pt>
                <c:pt idx="4">
                  <c:v>1258.43</c:v>
                </c:pt>
              </c:numCache>
            </c:numRef>
          </c:val>
          <c:smooth val="0"/>
          <c:extLst xmlns:c16r2="http://schemas.microsoft.com/office/drawing/2015/06/chart">
            <c:ext xmlns:c16="http://schemas.microsoft.com/office/drawing/2014/chart" uri="{C3380CC4-5D6E-409C-BE32-E72D297353CC}">
              <c16:uniqueId val="{00000001-5363-46E9-B73F-CBAA12921EAF}"/>
            </c:ext>
          </c:extLst>
        </c:ser>
        <c:dLbls>
          <c:showLegendKey val="0"/>
          <c:showVal val="0"/>
          <c:showCatName val="0"/>
          <c:showSerName val="0"/>
          <c:showPercent val="0"/>
          <c:showBubbleSize val="0"/>
        </c:dLbls>
        <c:marker val="1"/>
        <c:smooth val="0"/>
        <c:axId val="2054790576"/>
        <c:axId val="2054791664"/>
      </c:lineChart>
      <c:dateAx>
        <c:axId val="2054790576"/>
        <c:scaling>
          <c:orientation val="minMax"/>
        </c:scaling>
        <c:delete val="1"/>
        <c:axPos val="b"/>
        <c:numFmt formatCode="&quot;H&quot;yy" sourceLinked="1"/>
        <c:majorTickMark val="none"/>
        <c:minorTickMark val="none"/>
        <c:tickLblPos val="none"/>
        <c:crossAx val="2054791664"/>
        <c:crosses val="autoZero"/>
        <c:auto val="1"/>
        <c:lblOffset val="100"/>
        <c:baseTimeUnit val="years"/>
      </c:dateAx>
      <c:valAx>
        <c:axId val="2054791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479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60.52</c:v>
                </c:pt>
                <c:pt idx="1">
                  <c:v>53.96</c:v>
                </c:pt>
                <c:pt idx="2">
                  <c:v>68.86</c:v>
                </c:pt>
                <c:pt idx="3">
                  <c:v>73.400000000000006</c:v>
                </c:pt>
                <c:pt idx="4">
                  <c:v>76.900000000000006</c:v>
                </c:pt>
              </c:numCache>
            </c:numRef>
          </c:val>
          <c:extLst xmlns:c16r2="http://schemas.microsoft.com/office/drawing/2015/06/chart">
            <c:ext xmlns:c16="http://schemas.microsoft.com/office/drawing/2014/chart" uri="{C3380CC4-5D6E-409C-BE32-E72D297353CC}">
              <c16:uniqueId val="{00000000-F3A2-406B-A59F-00203E56CF9F}"/>
            </c:ext>
          </c:extLst>
        </c:ser>
        <c:dLbls>
          <c:showLegendKey val="0"/>
          <c:showVal val="0"/>
          <c:showCatName val="0"/>
          <c:showSerName val="0"/>
          <c:showPercent val="0"/>
          <c:showBubbleSize val="0"/>
        </c:dLbls>
        <c:gapWidth val="150"/>
        <c:axId val="2054792208"/>
        <c:axId val="205479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53.7</c:v>
                </c:pt>
                <c:pt idx="1">
                  <c:v>74.3</c:v>
                </c:pt>
                <c:pt idx="2">
                  <c:v>72.260000000000005</c:v>
                </c:pt>
                <c:pt idx="3">
                  <c:v>71.84</c:v>
                </c:pt>
                <c:pt idx="4">
                  <c:v>73.36</c:v>
                </c:pt>
              </c:numCache>
            </c:numRef>
          </c:val>
          <c:smooth val="0"/>
          <c:extLst xmlns:c16r2="http://schemas.microsoft.com/office/drawing/2015/06/chart">
            <c:ext xmlns:c16="http://schemas.microsoft.com/office/drawing/2014/chart" uri="{C3380CC4-5D6E-409C-BE32-E72D297353CC}">
              <c16:uniqueId val="{00000001-F3A2-406B-A59F-00203E56CF9F}"/>
            </c:ext>
          </c:extLst>
        </c:ser>
        <c:dLbls>
          <c:showLegendKey val="0"/>
          <c:showVal val="0"/>
          <c:showCatName val="0"/>
          <c:showSerName val="0"/>
          <c:showPercent val="0"/>
          <c:showBubbleSize val="0"/>
        </c:dLbls>
        <c:marker val="1"/>
        <c:smooth val="0"/>
        <c:axId val="2054792208"/>
        <c:axId val="2054792752"/>
      </c:lineChart>
      <c:dateAx>
        <c:axId val="2054792208"/>
        <c:scaling>
          <c:orientation val="minMax"/>
        </c:scaling>
        <c:delete val="1"/>
        <c:axPos val="b"/>
        <c:numFmt formatCode="&quot;H&quot;yy" sourceLinked="1"/>
        <c:majorTickMark val="none"/>
        <c:minorTickMark val="none"/>
        <c:tickLblPos val="none"/>
        <c:crossAx val="2054792752"/>
        <c:crosses val="autoZero"/>
        <c:auto val="1"/>
        <c:lblOffset val="100"/>
        <c:baseTimeUnit val="years"/>
      </c:dateAx>
      <c:valAx>
        <c:axId val="2054792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4792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386.92</c:v>
                </c:pt>
                <c:pt idx="1">
                  <c:v>436.76</c:v>
                </c:pt>
                <c:pt idx="2">
                  <c:v>339.6</c:v>
                </c:pt>
                <c:pt idx="3">
                  <c:v>323.93</c:v>
                </c:pt>
                <c:pt idx="4">
                  <c:v>310.25</c:v>
                </c:pt>
              </c:numCache>
            </c:numRef>
          </c:val>
          <c:extLst xmlns:c16r2="http://schemas.microsoft.com/office/drawing/2015/06/chart">
            <c:ext xmlns:c16="http://schemas.microsoft.com/office/drawing/2014/chart" uri="{C3380CC4-5D6E-409C-BE32-E72D297353CC}">
              <c16:uniqueId val="{00000000-3987-4770-AFFF-32D811FA4460}"/>
            </c:ext>
          </c:extLst>
        </c:ser>
        <c:dLbls>
          <c:showLegendKey val="0"/>
          <c:showVal val="0"/>
          <c:showCatName val="0"/>
          <c:showSerName val="0"/>
          <c:showPercent val="0"/>
          <c:showBubbleSize val="0"/>
        </c:dLbls>
        <c:gapWidth val="150"/>
        <c:axId val="2054796016"/>
        <c:axId val="2054796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300.35000000000002</c:v>
                </c:pt>
                <c:pt idx="1">
                  <c:v>221.81</c:v>
                </c:pt>
                <c:pt idx="2">
                  <c:v>230.02</c:v>
                </c:pt>
                <c:pt idx="3">
                  <c:v>228.47</c:v>
                </c:pt>
                <c:pt idx="4">
                  <c:v>224.88</c:v>
                </c:pt>
              </c:numCache>
            </c:numRef>
          </c:val>
          <c:smooth val="0"/>
          <c:extLst xmlns:c16r2="http://schemas.microsoft.com/office/drawing/2015/06/chart">
            <c:ext xmlns:c16="http://schemas.microsoft.com/office/drawing/2014/chart" uri="{C3380CC4-5D6E-409C-BE32-E72D297353CC}">
              <c16:uniqueId val="{00000001-3987-4770-AFFF-32D811FA4460}"/>
            </c:ext>
          </c:extLst>
        </c:ser>
        <c:dLbls>
          <c:showLegendKey val="0"/>
          <c:showVal val="0"/>
          <c:showCatName val="0"/>
          <c:showSerName val="0"/>
          <c:showPercent val="0"/>
          <c:showBubbleSize val="0"/>
        </c:dLbls>
        <c:marker val="1"/>
        <c:smooth val="0"/>
        <c:axId val="2054796016"/>
        <c:axId val="2054796560"/>
      </c:lineChart>
      <c:dateAx>
        <c:axId val="2054796016"/>
        <c:scaling>
          <c:orientation val="minMax"/>
        </c:scaling>
        <c:delete val="1"/>
        <c:axPos val="b"/>
        <c:numFmt formatCode="&quot;H&quot;yy" sourceLinked="1"/>
        <c:majorTickMark val="none"/>
        <c:minorTickMark val="none"/>
        <c:tickLblPos val="none"/>
        <c:crossAx val="2054796560"/>
        <c:crosses val="autoZero"/>
        <c:auto val="1"/>
        <c:lblOffset val="100"/>
        <c:baseTimeUnit val="years"/>
      </c:dateAx>
      <c:valAx>
        <c:axId val="2054796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4796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【1,260.21】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【215.41】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【75.29】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I31" zoomScaleNormal="100" workbookViewId="0">
      <selection activeCell="CA47" sqref="CA47"/>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北海道　上ノ国町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特定環境保全公共下水道</v>
      </c>
      <c r="Q8" s="72"/>
      <c r="R8" s="72"/>
      <c r="S8" s="72"/>
      <c r="T8" s="72"/>
      <c r="U8" s="72"/>
      <c r="V8" s="72"/>
      <c r="W8" s="72" t="str">
        <f>データ!L6</f>
        <v>D2</v>
      </c>
      <c r="X8" s="72"/>
      <c r="Y8" s="72"/>
      <c r="Z8" s="72"/>
      <c r="AA8" s="72"/>
      <c r="AB8" s="72"/>
      <c r="AC8" s="72"/>
      <c r="AD8" s="73" t="str">
        <f>データ!$M$6</f>
        <v>非設置</v>
      </c>
      <c r="AE8" s="73"/>
      <c r="AF8" s="73"/>
      <c r="AG8" s="73"/>
      <c r="AH8" s="73"/>
      <c r="AI8" s="73"/>
      <c r="AJ8" s="73"/>
      <c r="AK8" s="3"/>
      <c r="AL8" s="69">
        <f>データ!S6</f>
        <v>4615</v>
      </c>
      <c r="AM8" s="69"/>
      <c r="AN8" s="69"/>
      <c r="AO8" s="69"/>
      <c r="AP8" s="69"/>
      <c r="AQ8" s="69"/>
      <c r="AR8" s="69"/>
      <c r="AS8" s="69"/>
      <c r="AT8" s="68">
        <f>データ!T6</f>
        <v>547.71</v>
      </c>
      <c r="AU8" s="68"/>
      <c r="AV8" s="68"/>
      <c r="AW8" s="68"/>
      <c r="AX8" s="68"/>
      <c r="AY8" s="68"/>
      <c r="AZ8" s="68"/>
      <c r="BA8" s="68"/>
      <c r="BB8" s="68">
        <f>データ!U6</f>
        <v>8.43</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64.19</v>
      </c>
      <c r="Q10" s="68"/>
      <c r="R10" s="68"/>
      <c r="S10" s="68"/>
      <c r="T10" s="68"/>
      <c r="U10" s="68"/>
      <c r="V10" s="68"/>
      <c r="W10" s="68">
        <f>データ!Q6</f>
        <v>74.12</v>
      </c>
      <c r="X10" s="68"/>
      <c r="Y10" s="68"/>
      <c r="Z10" s="68"/>
      <c r="AA10" s="68"/>
      <c r="AB10" s="68"/>
      <c r="AC10" s="68"/>
      <c r="AD10" s="69">
        <f>データ!R6</f>
        <v>4356</v>
      </c>
      <c r="AE10" s="69"/>
      <c r="AF10" s="69"/>
      <c r="AG10" s="69"/>
      <c r="AH10" s="69"/>
      <c r="AI10" s="69"/>
      <c r="AJ10" s="69"/>
      <c r="AK10" s="2"/>
      <c r="AL10" s="69">
        <f>データ!V6</f>
        <v>2920</v>
      </c>
      <c r="AM10" s="69"/>
      <c r="AN10" s="69"/>
      <c r="AO10" s="69"/>
      <c r="AP10" s="69"/>
      <c r="AQ10" s="69"/>
      <c r="AR10" s="69"/>
      <c r="AS10" s="69"/>
      <c r="AT10" s="68">
        <f>データ!W6</f>
        <v>1.35</v>
      </c>
      <c r="AU10" s="68"/>
      <c r="AV10" s="68"/>
      <c r="AW10" s="68"/>
      <c r="AX10" s="68"/>
      <c r="AY10" s="68"/>
      <c r="AZ10" s="68"/>
      <c r="BA10" s="68"/>
      <c r="BB10" s="68">
        <f>データ!X6</f>
        <v>2162.96</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118</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120</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119</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【1,260.21】</v>
      </c>
      <c r="I86" s="26" t="str">
        <f>データ!CA6</f>
        <v>【75.29】</v>
      </c>
      <c r="J86" s="26" t="str">
        <f>データ!CL6</f>
        <v>【215.41】</v>
      </c>
      <c r="K86" s="26" t="str">
        <f>データ!CW6</f>
        <v>【42.90】</v>
      </c>
      <c r="L86" s="26" t="str">
        <f>データ!DH6</f>
        <v>【84.75】</v>
      </c>
      <c r="M86" s="26" t="s">
        <v>44</v>
      </c>
      <c r="N86" s="26" t="s">
        <v>44</v>
      </c>
      <c r="O86" s="26" t="str">
        <f>データ!EO6</f>
        <v>【0.30】</v>
      </c>
    </row>
  </sheetData>
  <sheetProtection algorithmName="SHA-512" hashValue="BDilQ17MqD1X9grT9EBmqD5kPiYtC9Ua3y4exJBcDYuFYOjzqr2uL7zpFSqrneB2BxNkKKgcXD8MB0SU2r4XLA==" saltValue="xSfdCEhImiqDltKNwIAYa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2020</v>
      </c>
      <c r="C6" s="33">
        <f t="shared" ref="C6:X6" si="3">C7</f>
        <v>13625</v>
      </c>
      <c r="D6" s="33">
        <f t="shared" si="3"/>
        <v>47</v>
      </c>
      <c r="E6" s="33">
        <f t="shared" si="3"/>
        <v>17</v>
      </c>
      <c r="F6" s="33">
        <f t="shared" si="3"/>
        <v>4</v>
      </c>
      <c r="G6" s="33">
        <f t="shared" si="3"/>
        <v>0</v>
      </c>
      <c r="H6" s="33" t="str">
        <f t="shared" si="3"/>
        <v>北海道　上ノ国町</v>
      </c>
      <c r="I6" s="33" t="str">
        <f t="shared" si="3"/>
        <v>法非適用</v>
      </c>
      <c r="J6" s="33" t="str">
        <f t="shared" si="3"/>
        <v>下水道事業</v>
      </c>
      <c r="K6" s="33" t="str">
        <f t="shared" si="3"/>
        <v>特定環境保全公共下水道</v>
      </c>
      <c r="L6" s="33" t="str">
        <f t="shared" si="3"/>
        <v>D2</v>
      </c>
      <c r="M6" s="33" t="str">
        <f t="shared" si="3"/>
        <v>非設置</v>
      </c>
      <c r="N6" s="34" t="str">
        <f t="shared" si="3"/>
        <v>-</v>
      </c>
      <c r="O6" s="34" t="str">
        <f t="shared" si="3"/>
        <v>該当数値なし</v>
      </c>
      <c r="P6" s="34">
        <f t="shared" si="3"/>
        <v>64.19</v>
      </c>
      <c r="Q6" s="34">
        <f t="shared" si="3"/>
        <v>74.12</v>
      </c>
      <c r="R6" s="34">
        <f t="shared" si="3"/>
        <v>4356</v>
      </c>
      <c r="S6" s="34">
        <f t="shared" si="3"/>
        <v>4615</v>
      </c>
      <c r="T6" s="34">
        <f t="shared" si="3"/>
        <v>547.71</v>
      </c>
      <c r="U6" s="34">
        <f t="shared" si="3"/>
        <v>8.43</v>
      </c>
      <c r="V6" s="34">
        <f t="shared" si="3"/>
        <v>2920</v>
      </c>
      <c r="W6" s="34">
        <f t="shared" si="3"/>
        <v>1.35</v>
      </c>
      <c r="X6" s="34">
        <f t="shared" si="3"/>
        <v>2162.96</v>
      </c>
      <c r="Y6" s="35">
        <f>IF(Y7="",NA(),Y7)</f>
        <v>103.92</v>
      </c>
      <c r="Z6" s="35">
        <f t="shared" ref="Z6:AH6" si="4">IF(Z7="",NA(),Z7)</f>
        <v>100</v>
      </c>
      <c r="AA6" s="35">
        <f t="shared" si="4"/>
        <v>101.04</v>
      </c>
      <c r="AB6" s="35">
        <f t="shared" si="4"/>
        <v>101.1</v>
      </c>
      <c r="AC6" s="35">
        <f t="shared" si="4"/>
        <v>99.15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333.04</v>
      </c>
      <c r="BG6" s="35">
        <f t="shared" ref="BG6:BO6" si="7">IF(BG7="",NA(),BG7)</f>
        <v>99.15</v>
      </c>
      <c r="BH6" s="35">
        <f t="shared" si="7"/>
        <v>99.35</v>
      </c>
      <c r="BI6" s="35">
        <f t="shared" si="7"/>
        <v>99.4</v>
      </c>
      <c r="BJ6" s="35">
        <f t="shared" si="7"/>
        <v>99.3</v>
      </c>
      <c r="BK6" s="35">
        <f t="shared" si="7"/>
        <v>1592.72</v>
      </c>
      <c r="BL6" s="35">
        <f t="shared" si="7"/>
        <v>1243.71</v>
      </c>
      <c r="BM6" s="35">
        <f t="shared" si="7"/>
        <v>1194.1500000000001</v>
      </c>
      <c r="BN6" s="35">
        <f t="shared" si="7"/>
        <v>1206.79</v>
      </c>
      <c r="BO6" s="35">
        <f t="shared" si="7"/>
        <v>1258.43</v>
      </c>
      <c r="BP6" s="34" t="str">
        <f>IF(BP7="","",IF(BP7="-","【-】","【"&amp;SUBSTITUTE(TEXT(BP7,"#,##0.00"),"-","△")&amp;"】"))</f>
        <v>【1,260.21】</v>
      </c>
      <c r="BQ6" s="35">
        <f>IF(BQ7="",NA(),BQ7)</f>
        <v>60.52</v>
      </c>
      <c r="BR6" s="35">
        <f t="shared" ref="BR6:BZ6" si="8">IF(BR7="",NA(),BR7)</f>
        <v>53.96</v>
      </c>
      <c r="BS6" s="35">
        <f t="shared" si="8"/>
        <v>68.86</v>
      </c>
      <c r="BT6" s="35">
        <f t="shared" si="8"/>
        <v>73.400000000000006</v>
      </c>
      <c r="BU6" s="35">
        <f t="shared" si="8"/>
        <v>76.900000000000006</v>
      </c>
      <c r="BV6" s="35">
        <f t="shared" si="8"/>
        <v>53.7</v>
      </c>
      <c r="BW6" s="35">
        <f t="shared" si="8"/>
        <v>74.3</v>
      </c>
      <c r="BX6" s="35">
        <f t="shared" si="8"/>
        <v>72.260000000000005</v>
      </c>
      <c r="BY6" s="35">
        <f t="shared" si="8"/>
        <v>71.84</v>
      </c>
      <c r="BZ6" s="35">
        <f t="shared" si="8"/>
        <v>73.36</v>
      </c>
      <c r="CA6" s="34" t="str">
        <f>IF(CA7="","",IF(CA7="-","【-】","【"&amp;SUBSTITUTE(TEXT(CA7,"#,##0.00"),"-","△")&amp;"】"))</f>
        <v>【75.29】</v>
      </c>
      <c r="CB6" s="35">
        <f>IF(CB7="",NA(),CB7)</f>
        <v>386.92</v>
      </c>
      <c r="CC6" s="35">
        <f t="shared" ref="CC6:CK6" si="9">IF(CC7="",NA(),CC7)</f>
        <v>436.76</v>
      </c>
      <c r="CD6" s="35">
        <f t="shared" si="9"/>
        <v>339.6</v>
      </c>
      <c r="CE6" s="35">
        <f t="shared" si="9"/>
        <v>323.93</v>
      </c>
      <c r="CF6" s="35">
        <f t="shared" si="9"/>
        <v>310.25</v>
      </c>
      <c r="CG6" s="35">
        <f t="shared" si="9"/>
        <v>300.35000000000002</v>
      </c>
      <c r="CH6" s="35">
        <f t="shared" si="9"/>
        <v>221.81</v>
      </c>
      <c r="CI6" s="35">
        <f t="shared" si="9"/>
        <v>230.02</v>
      </c>
      <c r="CJ6" s="35">
        <f t="shared" si="9"/>
        <v>228.47</v>
      </c>
      <c r="CK6" s="35">
        <f t="shared" si="9"/>
        <v>224.88</v>
      </c>
      <c r="CL6" s="34" t="str">
        <f>IF(CL7="","",IF(CL7="-","【-】","【"&amp;SUBSTITUTE(TEXT(CL7,"#,##0.00"),"-","△")&amp;"】"))</f>
        <v>【215.41】</v>
      </c>
      <c r="CM6" s="35" t="str">
        <f>IF(CM7="",NA(),CM7)</f>
        <v>-</v>
      </c>
      <c r="CN6" s="35" t="str">
        <f t="shared" ref="CN6:CV6" si="10">IF(CN7="",NA(),CN7)</f>
        <v>-</v>
      </c>
      <c r="CO6" s="35" t="str">
        <f t="shared" si="10"/>
        <v>-</v>
      </c>
      <c r="CP6" s="35" t="str">
        <f t="shared" si="10"/>
        <v>-</v>
      </c>
      <c r="CQ6" s="35" t="str">
        <f t="shared" si="10"/>
        <v>-</v>
      </c>
      <c r="CR6" s="35">
        <f t="shared" si="10"/>
        <v>37.72</v>
      </c>
      <c r="CS6" s="35">
        <f t="shared" si="10"/>
        <v>43.36</v>
      </c>
      <c r="CT6" s="35">
        <f t="shared" si="10"/>
        <v>42.56</v>
      </c>
      <c r="CU6" s="35">
        <f t="shared" si="10"/>
        <v>42.47</v>
      </c>
      <c r="CV6" s="35">
        <f t="shared" si="10"/>
        <v>42.4</v>
      </c>
      <c r="CW6" s="34" t="str">
        <f>IF(CW7="","",IF(CW7="-","【-】","【"&amp;SUBSTITUTE(TEXT(CW7,"#,##0.00"),"-","△")&amp;"】"))</f>
        <v>【42.90】</v>
      </c>
      <c r="CX6" s="35">
        <f>IF(CX7="",NA(),CX7)</f>
        <v>55.23</v>
      </c>
      <c r="CY6" s="35">
        <f t="shared" ref="CY6:DG6" si="11">IF(CY7="",NA(),CY7)</f>
        <v>55.51</v>
      </c>
      <c r="CZ6" s="35">
        <f t="shared" si="11"/>
        <v>59.1</v>
      </c>
      <c r="DA6" s="35">
        <f t="shared" si="11"/>
        <v>58.51</v>
      </c>
      <c r="DB6" s="35">
        <f t="shared" si="11"/>
        <v>59.97</v>
      </c>
      <c r="DC6" s="35">
        <f t="shared" si="11"/>
        <v>68.459999999999994</v>
      </c>
      <c r="DD6" s="35">
        <f t="shared" si="11"/>
        <v>83.06</v>
      </c>
      <c r="DE6" s="35">
        <f t="shared" si="11"/>
        <v>83.32</v>
      </c>
      <c r="DF6" s="35">
        <f t="shared" si="11"/>
        <v>83.75</v>
      </c>
      <c r="DG6" s="35">
        <f t="shared" si="11"/>
        <v>84.19</v>
      </c>
      <c r="DH6" s="34" t="str">
        <f>IF(DH7="","",IF(DH7="-","【-】","【"&amp;SUBSTITUTE(TEXT(DH7,"#,##0.00"),"-","△")&amp;"】"))</f>
        <v>【84.75】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0.13</v>
      </c>
      <c r="EK6" s="35">
        <f t="shared" si="14"/>
        <v>0.09</v>
      </c>
      <c r="EL6" s="35">
        <f t="shared" si="14"/>
        <v>0.13</v>
      </c>
      <c r="EM6" s="35">
        <f t="shared" si="14"/>
        <v>0.36</v>
      </c>
      <c r="EN6" s="35">
        <f t="shared" si="14"/>
        <v>0.39</v>
      </c>
      <c r="EO6" s="34" t="str">
        <f>IF(EO7="","",IF(EO7="-","【-】","【"&amp;SUBSTITUTE(TEXT(EO7,"#,##0.00"),"-","△")&amp;"】"))</f>
        <v>【0.30】</v>
      </c>
    </row>
    <row r="7" spans="1:145" s="36" customFormat="1" x14ac:dyDescent="0.15">
      <c r="A7" s="28"/>
      <c r="B7" s="37">
        <v>2020</v>
      </c>
      <c r="C7" s="37">
        <v>13625</v>
      </c>
      <c r="D7" s="37">
        <v>47</v>
      </c>
      <c r="E7" s="37">
        <v>17</v>
      </c>
      <c r="F7" s="37">
        <v>4</v>
      </c>
      <c r="G7" s="37">
        <v>0</v>
      </c>
      <c r="H7" s="37" t="s">
        <v>98</v>
      </c>
      <c r="I7" s="37" t="s">
        <v>99</v>
      </c>
      <c r="J7" s="37" t="s">
        <v>100</v>
      </c>
      <c r="K7" s="37" t="s">
        <v>101</v>
      </c>
      <c r="L7" s="37" t="s">
        <v>102</v>
      </c>
      <c r="M7" s="37" t="s">
        <v>103</v>
      </c>
      <c r="N7" s="38" t="s">
        <v>104</v>
      </c>
      <c r="O7" s="38" t="s">
        <v>105</v>
      </c>
      <c r="P7" s="38">
        <v>64.19</v>
      </c>
      <c r="Q7" s="38">
        <v>74.12</v>
      </c>
      <c r="R7" s="38">
        <v>4356</v>
      </c>
      <c r="S7" s="38">
        <v>4615</v>
      </c>
      <c r="T7" s="38">
        <v>547.71</v>
      </c>
      <c r="U7" s="38">
        <v>8.43</v>
      </c>
      <c r="V7" s="38">
        <v>2920</v>
      </c>
      <c r="W7" s="38">
        <v>1.35</v>
      </c>
      <c r="X7" s="38">
        <v>2162.96</v>
      </c>
      <c r="Y7" s="38">
        <v>103.92</v>
      </c>
      <c r="Z7" s="38">
        <v>100</v>
      </c>
      <c r="AA7" s="38">
        <v>101.04</v>
      </c>
      <c r="AB7" s="38">
        <v>101.1</v>
      </c>
      <c r="AC7" s="38">
        <v>99.15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333.04</v>
      </c>
      <c r="BG7" s="38">
        <v>99.15</v>
      </c>
      <c r="BH7" s="38">
        <v>99.35</v>
      </c>
      <c r="BI7" s="38">
        <v>99.4</v>
      </c>
      <c r="BJ7" s="38">
        <v>99.3</v>
      </c>
      <c r="BK7" s="38">
        <v>1592.72</v>
      </c>
      <c r="BL7" s="38">
        <v>1243.71</v>
      </c>
      <c r="BM7" s="38">
        <v>1194.1500000000001</v>
      </c>
      <c r="BN7" s="38">
        <v>1206.79</v>
      </c>
      <c r="BO7" s="38">
        <v>1258.43</v>
      </c>
      <c r="BP7" s="38">
        <v>1260.21</v>
      </c>
      <c r="BQ7" s="38">
        <v>60.52</v>
      </c>
      <c r="BR7" s="38">
        <v>53.96</v>
      </c>
      <c r="BS7" s="38">
        <v>68.86</v>
      </c>
      <c r="BT7" s="38">
        <v>73.400000000000006</v>
      </c>
      <c r="BU7" s="38">
        <v>76.900000000000006</v>
      </c>
      <c r="BV7" s="38">
        <v>53.7</v>
      </c>
      <c r="BW7" s="38">
        <v>74.3</v>
      </c>
      <c r="BX7" s="38">
        <v>72.260000000000005</v>
      </c>
      <c r="BY7" s="38">
        <v>71.84</v>
      </c>
      <c r="BZ7" s="38">
        <v>73.36</v>
      </c>
      <c r="CA7" s="38">
        <v>75.290000000000006</v>
      </c>
      <c r="CB7" s="38">
        <v>386.92</v>
      </c>
      <c r="CC7" s="38">
        <v>436.76</v>
      </c>
      <c r="CD7" s="38">
        <v>339.6</v>
      </c>
      <c r="CE7" s="38">
        <v>323.93</v>
      </c>
      <c r="CF7" s="38">
        <v>310.25</v>
      </c>
      <c r="CG7" s="38">
        <v>300.35000000000002</v>
      </c>
      <c r="CH7" s="38">
        <v>221.81</v>
      </c>
      <c r="CI7" s="38">
        <v>230.02</v>
      </c>
      <c r="CJ7" s="38">
        <v>228.47</v>
      </c>
      <c r="CK7" s="38">
        <v>224.88</v>
      </c>
      <c r="CL7" s="38">
        <v>215.41</v>
      </c>
      <c r="CM7" s="38" t="s">
        <v>104</v>
      </c>
      <c r="CN7" s="38" t="s">
        <v>104</v>
      </c>
      <c r="CO7" s="38" t="s">
        <v>104</v>
      </c>
      <c r="CP7" s="38" t="s">
        <v>104</v>
      </c>
      <c r="CQ7" s="38" t="s">
        <v>104</v>
      </c>
      <c r="CR7" s="38">
        <v>37.72</v>
      </c>
      <c r="CS7" s="38">
        <v>43.36</v>
      </c>
      <c r="CT7" s="38">
        <v>42.56</v>
      </c>
      <c r="CU7" s="38">
        <v>42.47</v>
      </c>
      <c r="CV7" s="38">
        <v>42.4</v>
      </c>
      <c r="CW7" s="38">
        <v>42.9</v>
      </c>
      <c r="CX7" s="38">
        <v>55.23</v>
      </c>
      <c r="CY7" s="38">
        <v>55.51</v>
      </c>
      <c r="CZ7" s="38">
        <v>59.1</v>
      </c>
      <c r="DA7" s="38">
        <v>58.51</v>
      </c>
      <c r="DB7" s="38">
        <v>59.97</v>
      </c>
      <c r="DC7" s="38">
        <v>68.459999999999994</v>
      </c>
      <c r="DD7" s="38">
        <v>83.06</v>
      </c>
      <c r="DE7" s="38">
        <v>83.32</v>
      </c>
      <c r="DF7" s="38">
        <v>83.75</v>
      </c>
      <c r="DG7" s="38">
        <v>84.19</v>
      </c>
      <c r="DH7" s="38">
        <v>84.75</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0.13</v>
      </c>
      <c r="EK7" s="38">
        <v>0.09</v>
      </c>
      <c r="EL7" s="38">
        <v>0.13</v>
      </c>
      <c r="EM7" s="38">
        <v>0.36</v>
      </c>
      <c r="EN7" s="38">
        <v>0.39</v>
      </c>
      <c r="EO7" s="38">
        <v>0.3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111</v>
      </c>
    </row>
    <row r="12" spans="1:145" x14ac:dyDescent="0.15">
      <c r="B12">
        <v>1</v>
      </c>
      <c r="C12">
        <v>1</v>
      </c>
      <c r="D12">
        <v>1</v>
      </c>
      <c r="E12">
        <v>1</v>
      </c>
      <c r="F12">
        <v>2</v>
      </c>
      <c r="G12" t="s">
        <v>112</v>
      </c>
    </row>
    <row r="13" spans="1:145" x14ac:dyDescent="0.15">
      <c r="B13" t="s">
        <v>113</v>
      </c>
      <c r="C13" t="s">
        <v>113</v>
      </c>
      <c r="D13" t="s">
        <v>114</v>
      </c>
      <c r="E13" t="s">
        <v>115</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工藤 一仁</cp:lastModifiedBy>
  <cp:lastPrinted>2022-01-17T07:34:22Z</cp:lastPrinted>
  <dcterms:created xsi:type="dcterms:W3CDTF">2021-12-03T07:47:41Z</dcterms:created>
  <dcterms:modified xsi:type="dcterms:W3CDTF">2022-01-18T06:12:06Z</dcterms:modified>
  <cp:category/>
</cp:coreProperties>
</file>