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0引継D\経営比較分析表\2021経営比較分析\"/>
    </mc:Choice>
  </mc:AlternateContent>
  <workbookProtection workbookAlgorithmName="SHA-512" workbookHashValue="0DlSgWqhnrbLmNmp8QmDkWauduhoRWQti3VDP8+RhBaLSId5vVULtCHTFhNINW7eJ70VDQ9c+mAQ4O4KhsQQpw==" workbookSaltValue="xxPRG2Y9DXjdwu9FU/eO0g==" workbookSpinCount="100000" lockStructure="1"/>
  <bookViews>
    <workbookView xWindow="0" yWindow="0" windowWidth="20490" windowHeight="835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<sst xmlns="http://schemas.openxmlformats.org/spreadsheetml/2006/main" count="247" uniqueCount="120">
  <si>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</si>
  <si>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</si>
  <si>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</si>
  <si>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</si>
  <si>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</si>
  <si>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</si>
  <si>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</si>
  <si>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</si>
  <si>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</si>
  <si>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</si>
  <si>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</si>
  <si>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</si>
  <si>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</si>
  <si>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</si>
  <si>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</si>
  <si>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</si>
  <si>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</si>
  <si>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</si>
  <si>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</si>
  <si>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</si>
  <si>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</si>
  <si>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</si>
  <si>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</si>
  <si>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</si>
  <si>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</si>
  <si>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</si>
  <si>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</si>
  <si>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</si>
  <si>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</si>
  <si>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</si>
  <si>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</si>
  <si>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</si>
  <si>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</si>
  <si>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</si>
  <si>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</si>
  <si>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</si>
  <si>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</si>
  <si>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</si>
  <si>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</si>
  <si>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</si>
  <si>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</si>
  <si>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</si>
  <si>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</si>
  <si>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</si>
  <si>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</si>
  <si>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</si>
  <si>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</si>
  <si>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</si>
  <si>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</si>
  <si>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</si>
  <si>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</si>
  <si>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</si>
  <si>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</si>
  <si>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</si>
  <si>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</si>
  <si>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</si>
  <si>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</si>
  <si>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</si>
  <si>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</si>
  <si>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</si>
  <si>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</si>
  <si>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</si>
  <si>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</si>
  <si>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</si>
  <si>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</si>
  <si>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</si>
  <si>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</si>
  <si>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</si>
  <si>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</si>
  <si>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</si>
  <si>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</si>
  <si>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</si>
  <si>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</si>
  <si>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</si>
  <si>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</si>
  <si>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</si>
  <si>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</si>
  <si>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</si>
  <si>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</si>
  <si>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</si>
  <si>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</si>
  <si>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</si>
  <si>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</si>
  <si>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</si>
  <si>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</si>
  <si>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</si>
  <si>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</si>
  <si>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</si>
  <si>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</si>
  <si>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</si>
  <si>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</si>
  <si>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</si>
  <si>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</si>
  <si>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</si>
  <si>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</si>
  <si>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</si>
  <si>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</si>
  <si>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上ノ国町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</si>
  <si>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</si>
  <si>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</si>
  <si>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</si>
  <si>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</si>
  <si>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</si>
  <si>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</si>
  <si>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</si>
  <si>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</si>
  <si>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</si>
  <si>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</si>
  <si>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</si>
  <si>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</si>
  <si>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</si>
  <si>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</si>
  <si>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</si>
  <si>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</si>
  <si>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</si>
  <si>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</si>
  <si>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</si>
  <si>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民間委託を活用し、限られた予算で適正な管理と早期の対応で修繕費、コストの低減化で経費回収率の向上を図る。</t>
    <phoneticPr fontId="4"/>
  </si>
  <si>
    <t>耐用年数に達している合併浄化槽がないため、現在は老朽化対策を講じていない。</t>
    <phoneticPr fontId="4"/>
  </si>
  <si>
    <t>接続基数が増加することで維持管理費が上昇し、経費回収率が下降する傾向にあるが、下水道との公共性の担保も鑑み公費で賄っている。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</si>
</sst>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E2-466E-9748-77AD48EE2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78084176"/>
        <c:axId val="-177809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E2-466E-9748-77AD48EE2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8084176"/>
        <c:axId val="-1778098864"/>
      </c:lineChart>
      <c:dateAx>
        <c:axId val="-1778084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778098864"/>
        <c:crosses val="autoZero"/>
        <c:auto val="1"/>
        <c:lblOffset val="100"/>
        <c:baseTimeUnit val="years"/>
      </c:dateAx>
      <c:valAx>
        <c:axId val="-177809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77808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69-469C-B645-9D6A944B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533728"/>
        <c:axId val="-16965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54.93</c:v>
                </c:pt>
                <c:pt idx="2">
                  <c:v>55.96</c:v>
                </c:pt>
                <c:pt idx="3">
                  <c:v>56.45</c:v>
                </c:pt>
                <c:pt idx="4">
                  <c:v>58.26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69-469C-B645-9D6A944B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533728"/>
        <c:axId val="-1696544064"/>
      </c:lineChart>
      <c:dateAx>
        <c:axId val="-1696533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696544064"/>
        <c:crosses val="autoZero"/>
        <c:auto val="1"/>
        <c:lblOffset val="100"/>
        <c:baseTimeUnit val="years"/>
      </c:dateAx>
      <c:valAx>
        <c:axId val="-16965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69653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17-4848-A670-811957E73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545152"/>
        <c:axId val="-169653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65.569999999999993</c:v>
                </c:pt>
                <c:pt idx="2">
                  <c:v>60.12</c:v>
                </c:pt>
                <c:pt idx="3">
                  <c:v>54.99</c:v>
                </c:pt>
                <c:pt idx="4">
                  <c:v>66.430000000000007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17-4848-A670-811957E73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545152"/>
        <c:axId val="-1696539168"/>
      </c:lineChart>
      <c:dateAx>
        <c:axId val="-1696545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696539168"/>
        <c:crosses val="autoZero"/>
        <c:auto val="1"/>
        <c:lblOffset val="100"/>
        <c:baseTimeUnit val="years"/>
      </c:dateAx>
      <c:valAx>
        <c:axId val="-169653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69654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108.76</c:v>
                </c:pt>
                <c:pt idx="1">
                  <c:v>109.23</c:v>
                </c:pt>
                <c:pt idx="2">
                  <c:v>104.33</c:v>
                </c:pt>
                <c:pt idx="3">
                  <c:v>101.74</c:v>
                </c:pt>
                <c:pt idx="4">
                  <c:v>103.91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74-4BA5-AE79-A122A915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78096688"/>
        <c:axId val="-177809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74-4BA5-AE79-A122A915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8096688"/>
        <c:axId val="-1778095056"/>
      </c:lineChart>
      <c:dateAx>
        <c:axId val="-1778096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778095056"/>
        <c:crosses val="autoZero"/>
        <c:auto val="1"/>
        <c:lblOffset val="100"/>
        <c:baseTimeUnit val="years"/>
      </c:dateAx>
      <c:valAx>
        <c:axId val="-177809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77809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D0-4433-952D-803E362D2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78091792"/>
        <c:axId val="-177809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D0-4433-952D-803E362D2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8091792"/>
        <c:axId val="-1778091248"/>
      </c:lineChart>
      <c:dateAx>
        <c:axId val="-1778091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778091248"/>
        <c:crosses val="autoZero"/>
        <c:auto val="1"/>
        <c:lblOffset val="100"/>
        <c:baseTimeUnit val="years"/>
      </c:dateAx>
      <c:valAx>
        <c:axId val="-177809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77809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8F-44B3-828D-B0A1B81A9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3442528"/>
        <c:axId val="-193344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8F-44B3-828D-B0A1B81A9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3442528"/>
        <c:axId val="-1933445792"/>
      </c:lineChart>
      <c:dateAx>
        <c:axId val="-1933442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933445792"/>
        <c:crosses val="autoZero"/>
        <c:auto val="1"/>
        <c:lblOffset val="100"/>
        <c:baseTimeUnit val="years"/>
      </c:dateAx>
      <c:valAx>
        <c:axId val="-193344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3344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B-4365-BCBD-288418BA3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547328"/>
        <c:axId val="-169654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1B-4365-BCBD-288418BA3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547328"/>
        <c:axId val="-1696541344"/>
      </c:lineChart>
      <c:dateAx>
        <c:axId val="-1696547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696541344"/>
        <c:crosses val="autoZero"/>
        <c:auto val="1"/>
        <c:lblOffset val="100"/>
        <c:baseTimeUnit val="years"/>
      </c:dateAx>
      <c:valAx>
        <c:axId val="-169654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69654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F2-4C0D-B83D-5BF015F5D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543520"/>
        <c:axId val="-169654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F2-4C0D-B83D-5BF015F5D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543520"/>
        <c:axId val="-1696545696"/>
      </c:lineChart>
      <c:dateAx>
        <c:axId val="-1696543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696545696"/>
        <c:crosses val="autoZero"/>
        <c:auto val="1"/>
        <c:lblOffset val="100"/>
        <c:baseTimeUnit val="years"/>
      </c:dateAx>
      <c:valAx>
        <c:axId val="-169654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69654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99.83</c:v>
                </c:pt>
                <c:pt idx="1">
                  <c:v>99.85</c:v>
                </c:pt>
                <c:pt idx="2">
                  <c:v>99.93</c:v>
                </c:pt>
                <c:pt idx="3">
                  <c:v>99.82</c:v>
                </c:pt>
                <c:pt idx="4">
                  <c:v>99.81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A4-4C52-BE64-F33E61055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537536"/>
        <c:axId val="-169654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386.46</c:v>
                </c:pt>
                <c:pt idx="2">
                  <c:v>421.25</c:v>
                </c:pt>
                <c:pt idx="3">
                  <c:v>398.42</c:v>
                </c:pt>
                <c:pt idx="4">
                  <c:v>393.35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A4-4C52-BE64-F33E61055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537536"/>
        <c:axId val="-1696548416"/>
      </c:lineChart>
      <c:dateAx>
        <c:axId val="-1696537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696548416"/>
        <c:crosses val="autoZero"/>
        <c:auto val="1"/>
        <c:lblOffset val="100"/>
        <c:baseTimeUnit val="years"/>
      </c:dateAx>
      <c:valAx>
        <c:axId val="-169654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69653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19.899999999999999</c:v>
                </c:pt>
                <c:pt idx="1">
                  <c:v>19.79</c:v>
                </c:pt>
                <c:pt idx="2">
                  <c:v>19.53</c:v>
                </c:pt>
                <c:pt idx="3">
                  <c:v>19.8</c:v>
                </c:pt>
                <c:pt idx="4">
                  <c:v>18.079999999999998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5B-4D27-8BC2-B96A97BF7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536992"/>
        <c:axId val="-169654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55.85</c:v>
                </c:pt>
                <c:pt idx="2">
                  <c:v>53.23</c:v>
                </c:pt>
                <c:pt idx="3">
                  <c:v>50.7</c:v>
                </c:pt>
                <c:pt idx="4">
                  <c:v>48.13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5B-4D27-8BC2-B96A97BF7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536992"/>
        <c:axId val="-1696546784"/>
      </c:lineChart>
      <c:dateAx>
        <c:axId val="-1696536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696546784"/>
        <c:crosses val="autoZero"/>
        <c:auto val="1"/>
        <c:lblOffset val="100"/>
        <c:baseTimeUnit val="years"/>
      </c:dateAx>
      <c:valAx>
        <c:axId val="-169654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69653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934.37</c:v>
                </c:pt>
                <c:pt idx="1">
                  <c:v>955.46</c:v>
                </c:pt>
                <c:pt idx="2">
                  <c:v>963.81</c:v>
                </c:pt>
                <c:pt idx="3">
                  <c:v>950.12</c:v>
                </c:pt>
                <c:pt idx="4">
                  <c:v>1027.56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DC-4CF0-AE05-78C8C13F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534272"/>
        <c:axId val="-169654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287.91000000000003</c:v>
                </c:pt>
                <c:pt idx="2">
                  <c:v>283.3</c:v>
                </c:pt>
                <c:pt idx="3">
                  <c:v>289.81</c:v>
                </c:pt>
                <c:pt idx="4">
                  <c:v>301.54000000000002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DC-4CF0-AE05-78C8C13F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534272"/>
        <c:axId val="-1696541888"/>
      </c:lineChart>
      <c:dateAx>
        <c:axId val="-1696534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696541888"/>
        <c:crosses val="autoZero"/>
        <c:auto val="1"/>
        <c:lblOffset val="100"/>
        <c:baseTimeUnit val="years"/>
      </c:dateAx>
      <c:valAx>
        <c:axId val="-169654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69653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上ノ国町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特定地域生活排水処理</v>
      </c>
      <c r="Q8" s="35"/>
      <c r="R8" s="35"/>
      <c r="S8" s="35"/>
      <c r="T8" s="35"/>
      <c r="U8" s="35"/>
      <c r="V8" s="35"/>
      <c r="W8" s="35" t="str">
        <f>データ!L6</f>
        <v>K3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4467</v>
      </c>
      <c r="AM8" s="37"/>
      <c r="AN8" s="37"/>
      <c r="AO8" s="37"/>
      <c r="AP8" s="37"/>
      <c r="AQ8" s="37"/>
      <c r="AR8" s="37"/>
      <c r="AS8" s="37"/>
      <c r="AT8" s="38">
        <f>データ!T6</f>
        <v>547.72</v>
      </c>
      <c r="AU8" s="38"/>
      <c r="AV8" s="38"/>
      <c r="AW8" s="38"/>
      <c r="AX8" s="38"/>
      <c r="AY8" s="38"/>
      <c r="AZ8" s="38"/>
      <c r="BA8" s="38"/>
      <c r="BB8" s="38">
        <f>データ!U6</f>
        <v>8.16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2.62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4356</v>
      </c>
      <c r="AE10" s="37"/>
      <c r="AF10" s="37"/>
      <c r="AG10" s="37"/>
      <c r="AH10" s="37"/>
      <c r="AI10" s="37"/>
      <c r="AJ10" s="37"/>
      <c r="AK10" s="2"/>
      <c r="AL10" s="37">
        <f>データ!V6</f>
        <v>116</v>
      </c>
      <c r="AM10" s="37"/>
      <c r="AN10" s="37"/>
      <c r="AO10" s="37"/>
      <c r="AP10" s="37"/>
      <c r="AQ10" s="37"/>
      <c r="AR10" s="37"/>
      <c r="AS10" s="37"/>
      <c r="AT10" s="38">
        <f>データ!W6</f>
        <v>0.32</v>
      </c>
      <c r="AU10" s="38"/>
      <c r="AV10" s="38"/>
      <c r="AW10" s="38"/>
      <c r="AX10" s="38"/>
      <c r="AY10" s="38"/>
      <c r="AZ10" s="38"/>
      <c r="BA10" s="38"/>
      <c r="BB10" s="38">
        <f>データ!X6</f>
        <v>362.5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nByLOWk2ufjYdrlQDr5FGCx9UgYNLtNFEl+Od9Io58IOTldj3/544RmKqFsxpJ4buuBfoyg9roP0dwUFXPIUdg==" saltValue="ij5BKXDQYqY7/tNqoHDuZ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13625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北海道　上ノ国町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2.62</v>
      </c>
      <c r="Q6" s="20">
        <f t="shared" si="3"/>
        <v>100</v>
      </c>
      <c r="R6" s="20">
        <f t="shared" si="3"/>
        <v>4356</v>
      </c>
      <c r="S6" s="20">
        <f t="shared" si="3"/>
        <v>4467</v>
      </c>
      <c r="T6" s="20">
        <f t="shared" si="3"/>
        <v>547.72</v>
      </c>
      <c r="U6" s="20">
        <f t="shared" si="3"/>
        <v>8.16</v>
      </c>
      <c r="V6" s="20">
        <f t="shared" si="3"/>
        <v>116</v>
      </c>
      <c r="W6" s="20">
        <f t="shared" si="3"/>
        <v>0.32</v>
      </c>
      <c r="X6" s="20">
        <f t="shared" si="3"/>
        <v>362.5</v>
      </c>
      <c r="Y6" s="21">
        <f>IF(Y7="",NA(),Y7)</f>
        <v>108.76</v>
      </c>
      <c r="Z6" s="21">
        <f t="shared" ref="Z6:AH6" si="4">IF(Z7="",NA(),Z7)</f>
        <v>109.23</v>
      </c>
      <c r="AA6" s="21">
        <f t="shared" si="4"/>
        <v>104.33</v>
      </c>
      <c r="AB6" s="21">
        <f t="shared" si="4"/>
        <v>101.74</v>
      </c>
      <c r="AC6" s="21">
        <f t="shared" si="4"/>
        <v>103.91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99.83</v>
      </c>
      <c r="BG6" s="21">
        <f t="shared" ref="BG6:BO6" si="7">IF(BG7="",NA(),BG7)</f>
        <v>99.85</v>
      </c>
      <c r="BH6" s="21">
        <f t="shared" si="7"/>
        <v>99.93</v>
      </c>
      <c r="BI6" s="21">
        <f t="shared" si="7"/>
        <v>99.82</v>
      </c>
      <c r="BJ6" s="21">
        <f t="shared" si="7"/>
        <v>99.81</v>
      </c>
      <c r="BK6" s="21">
        <f t="shared" si="7"/>
        <v>407.42</v>
      </c>
      <c r="BL6" s="21">
        <f t="shared" si="7"/>
        <v>386.46</v>
      </c>
      <c r="BM6" s="21">
        <f t="shared" si="7"/>
        <v>421.25</v>
      </c>
      <c r="BN6" s="21">
        <f t="shared" si="7"/>
        <v>398.42</v>
      </c>
      <c r="BO6" s="21">
        <f t="shared" si="7"/>
        <v>393.35</v>
      </c>
      <c r="BP6" s="20" t="str">
        <f>IF(BP7="","",IF(BP7="-","【-】","【"&amp;SUBSTITUTE(TEXT(BP7,"#,##0.00"),"-","△")&amp;"】"))</f>
        <v>【310.14】</v>
      </c>
      <c r="BQ6" s="21">
        <f>IF(BQ7="",NA(),BQ7)</f>
        <v>19.899999999999999</v>
      </c>
      <c r="BR6" s="21">
        <f t="shared" ref="BR6:BZ6" si="8">IF(BR7="",NA(),BR7)</f>
        <v>19.79</v>
      </c>
      <c r="BS6" s="21">
        <f t="shared" si="8"/>
        <v>19.53</v>
      </c>
      <c r="BT6" s="21">
        <f t="shared" si="8"/>
        <v>19.8</v>
      </c>
      <c r="BU6" s="21">
        <f t="shared" si="8"/>
        <v>18.079999999999998</v>
      </c>
      <c r="BV6" s="21">
        <f t="shared" si="8"/>
        <v>57.08</v>
      </c>
      <c r="BW6" s="21">
        <f t="shared" si="8"/>
        <v>55.85</v>
      </c>
      <c r="BX6" s="21">
        <f t="shared" si="8"/>
        <v>53.23</v>
      </c>
      <c r="BY6" s="21">
        <f t="shared" si="8"/>
        <v>50.7</v>
      </c>
      <c r="BZ6" s="21">
        <f t="shared" si="8"/>
        <v>48.13</v>
      </c>
      <c r="CA6" s="20" t="str">
        <f>IF(CA7="","",IF(CA7="-","【-】","【"&amp;SUBSTITUTE(TEXT(CA7,"#,##0.00"),"-","△")&amp;"】"))</f>
        <v>【57.71】</v>
      </c>
      <c r="CB6" s="21">
        <f>IF(CB7="",NA(),CB7)</f>
        <v>934.37</v>
      </c>
      <c r="CC6" s="21">
        <f t="shared" ref="CC6:CK6" si="9">IF(CC7="",NA(),CC7)</f>
        <v>955.46</v>
      </c>
      <c r="CD6" s="21">
        <f t="shared" si="9"/>
        <v>963.81</v>
      </c>
      <c r="CE6" s="21">
        <f t="shared" si="9"/>
        <v>950.12</v>
      </c>
      <c r="CF6" s="21">
        <f t="shared" si="9"/>
        <v>1027.56</v>
      </c>
      <c r="CG6" s="21">
        <f t="shared" si="9"/>
        <v>286.86</v>
      </c>
      <c r="CH6" s="21">
        <f t="shared" si="9"/>
        <v>287.91000000000003</v>
      </c>
      <c r="CI6" s="21">
        <f t="shared" si="9"/>
        <v>283.3</v>
      </c>
      <c r="CJ6" s="21">
        <f t="shared" si="9"/>
        <v>289.81</v>
      </c>
      <c r="CK6" s="21">
        <f t="shared" si="9"/>
        <v>301.54000000000002</v>
      </c>
      <c r="CL6" s="20" t="str">
        <f>IF(CL7="","",IF(CL7="-","【-】","【"&amp;SUBSTITUTE(TEXT(CL7,"#,##0.00"),"-","△")&amp;"】"))</f>
        <v>【286.17】</v>
      </c>
      <c r="CM6" s="21">
        <f>IF(CM7="",NA(),CM7)</f>
        <v>100</v>
      </c>
      <c r="CN6" s="21">
        <f t="shared" ref="CN6:CV6" si="10">IF(CN7="",NA(),CN7)</f>
        <v>100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>
        <f t="shared" si="10"/>
        <v>57.22</v>
      </c>
      <c r="CS6" s="21">
        <f t="shared" si="10"/>
        <v>54.93</v>
      </c>
      <c r="CT6" s="21">
        <f t="shared" si="10"/>
        <v>55.96</v>
      </c>
      <c r="CU6" s="21">
        <f t="shared" si="10"/>
        <v>56.45</v>
      </c>
      <c r="CV6" s="21">
        <f t="shared" si="10"/>
        <v>58.26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67.290000000000006</v>
      </c>
      <c r="DD6" s="21">
        <f t="shared" si="11"/>
        <v>65.569999999999993</v>
      </c>
      <c r="DE6" s="21">
        <f t="shared" si="11"/>
        <v>60.12</v>
      </c>
      <c r="DF6" s="21">
        <f t="shared" si="11"/>
        <v>54.99</v>
      </c>
      <c r="DG6" s="21">
        <f t="shared" si="11"/>
        <v>66.430000000000007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13625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2.62</v>
      </c>
      <c r="Q7" s="24">
        <v>100</v>
      </c>
      <c r="R7" s="24">
        <v>4356</v>
      </c>
      <c r="S7" s="24">
        <v>4467</v>
      </c>
      <c r="T7" s="24">
        <v>547.72</v>
      </c>
      <c r="U7" s="24">
        <v>8.16</v>
      </c>
      <c r="V7" s="24">
        <v>116</v>
      </c>
      <c r="W7" s="24">
        <v>0.32</v>
      </c>
      <c r="X7" s="24">
        <v>362.5</v>
      </c>
      <c r="Y7" s="24">
        <v>108.76</v>
      </c>
      <c r="Z7" s="24">
        <v>109.23</v>
      </c>
      <c r="AA7" s="24">
        <v>104.33</v>
      </c>
      <c r="AB7" s="24">
        <v>101.74</v>
      </c>
      <c r="AC7" s="24">
        <v>103.91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99.83</v>
      </c>
      <c r="BG7" s="24">
        <v>99.85</v>
      </c>
      <c r="BH7" s="24">
        <v>99.93</v>
      </c>
      <c r="BI7" s="24">
        <v>99.82</v>
      </c>
      <c r="BJ7" s="24">
        <v>99.81</v>
      </c>
      <c r="BK7" s="24">
        <v>407.42</v>
      </c>
      <c r="BL7" s="24">
        <v>386.46</v>
      </c>
      <c r="BM7" s="24">
        <v>421.25</v>
      </c>
      <c r="BN7" s="24">
        <v>398.42</v>
      </c>
      <c r="BO7" s="24">
        <v>393.35</v>
      </c>
      <c r="BP7" s="24">
        <v>310.14</v>
      </c>
      <c r="BQ7" s="24">
        <v>19.899999999999999</v>
      </c>
      <c r="BR7" s="24">
        <v>19.79</v>
      </c>
      <c r="BS7" s="24">
        <v>19.53</v>
      </c>
      <c r="BT7" s="24">
        <v>19.8</v>
      </c>
      <c r="BU7" s="24">
        <v>18.079999999999998</v>
      </c>
      <c r="BV7" s="24">
        <v>57.08</v>
      </c>
      <c r="BW7" s="24">
        <v>55.85</v>
      </c>
      <c r="BX7" s="24">
        <v>53.23</v>
      </c>
      <c r="BY7" s="24">
        <v>50.7</v>
      </c>
      <c r="BZ7" s="24">
        <v>48.13</v>
      </c>
      <c r="CA7" s="24">
        <v>57.71</v>
      </c>
      <c r="CB7" s="24">
        <v>934.37</v>
      </c>
      <c r="CC7" s="24">
        <v>955.46</v>
      </c>
      <c r="CD7" s="24">
        <v>963.81</v>
      </c>
      <c r="CE7" s="24">
        <v>950.12</v>
      </c>
      <c r="CF7" s="24">
        <v>1027.56</v>
      </c>
      <c r="CG7" s="24">
        <v>286.86</v>
      </c>
      <c r="CH7" s="24">
        <v>287.91000000000003</v>
      </c>
      <c r="CI7" s="24">
        <v>283.3</v>
      </c>
      <c r="CJ7" s="24">
        <v>289.81</v>
      </c>
      <c r="CK7" s="24">
        <v>301.54000000000002</v>
      </c>
      <c r="CL7" s="24">
        <v>286.17</v>
      </c>
      <c r="CM7" s="24">
        <v>100</v>
      </c>
      <c r="CN7" s="24">
        <v>100</v>
      </c>
      <c r="CO7" s="24">
        <v>100</v>
      </c>
      <c r="CP7" s="24">
        <v>100</v>
      </c>
      <c r="CQ7" s="24">
        <v>100</v>
      </c>
      <c r="CR7" s="24">
        <v>57.22</v>
      </c>
      <c r="CS7" s="24">
        <v>54.93</v>
      </c>
      <c r="CT7" s="24">
        <v>55.96</v>
      </c>
      <c r="CU7" s="24">
        <v>56.45</v>
      </c>
      <c r="CV7" s="24">
        <v>58.26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67.290000000000006</v>
      </c>
      <c r="DD7" s="24">
        <v>65.569999999999993</v>
      </c>
      <c r="DE7" s="24">
        <v>60.12</v>
      </c>
      <c r="DF7" s="24">
        <v>54.99</v>
      </c>
      <c r="DG7" s="24">
        <v>66.430000000000007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工藤 一仁</cp:lastModifiedBy>
  <cp:lastPrinted>2023-01-20T05:19:47Z</cp:lastPrinted>
  <dcterms:created xsi:type="dcterms:W3CDTF">2023-01-13T00:07:46Z</dcterms:created>
  <dcterms:modified xsi:type="dcterms:W3CDTF">2023-01-20T05:28:05Z</dcterms:modified>
  <cp:category/>
</cp:coreProperties>
</file>