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464" windowWidth="14856" windowHeight="9000" activeTab="0"/>
  </bookViews>
  <sheets>
    <sheet name="08_国勢調査人口・世帯数" sheetId="1" r:id="rId1"/>
  </sheets>
  <definedNames>
    <definedName name="_xlnm.Print_Area" localSheetId="0">'08_国勢調査人口・世帯数'!$A$1:$S$40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<sst xmlns="http://schemas.openxmlformats.org/spreadsheetml/2006/main" count="66" uniqueCount="41">
  <si>
    <t>人　　　　　　　口　　　　　　　（人）　</t>
  </si>
  <si>
    <t>世　　　　帯　　　　数</t>
  </si>
  <si>
    <t>地　　域</t>
  </si>
  <si>
    <t>増　減　数</t>
  </si>
  <si>
    <t>人口増減率</t>
  </si>
  <si>
    <t>増　減　率</t>
  </si>
  <si>
    <t>総　数</t>
  </si>
  <si>
    <t>男</t>
  </si>
  <si>
    <t>女</t>
  </si>
  <si>
    <t>（％）</t>
  </si>
  <si>
    <t>北海道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</si>
  <si>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</si>
  <si>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</si>
  <si>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</si>
  <si>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</si>
  <si>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</si>
  <si>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</si>
  <si>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</si>
  <si>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【摘要】　</t>
  </si>
  <si>
    <t>石狩振興局</t>
  </si>
  <si>
    <t>檜山振興局</t>
  </si>
  <si>
    <t>後志振興局</t>
  </si>
  <si>
    <t>留萌振興局</t>
  </si>
  <si>
    <t>日高振興局</t>
  </si>
  <si>
    <t>根室振興局</t>
  </si>
  <si>
    <t>平　　成　　２　　２　　年</t>
  </si>
  <si>
    <t>平成２２年</t>
  </si>
  <si>
    <t>オホーツク</t>
  </si>
  <si>
    <t>渡島総合</t>
  </si>
  <si>
    <t>空知総合</t>
  </si>
  <si>
    <t>上川総合</t>
  </si>
  <si>
    <t>宗谷総合</t>
  </si>
  <si>
    <t>胆振総合</t>
  </si>
  <si>
    <t>十勝総合</t>
  </si>
  <si>
    <t>釧路総合</t>
  </si>
  <si>
    <t>平　　成　　２　　７　　年</t>
  </si>
  <si>
    <t>平成２７年</t>
  </si>
  <si>
    <t>平成２２年の人口及び世帯数は、平成２７年１０月１日現在の市町村の境域に基づいて組替えた平成２２年の人口及び世帯数を示す。</t>
  </si>
  <si>
    <t>【調査日（年）】　平成２７年１０月１日現在、平成２２年１０月１日現在</t>
  </si>
  <si>
    <t>８　平成２７年及び平成２２年国勢調査  人口・世帯数</t>
  </si>
  <si>
    <r>
      <t>【出典】</t>
    </r>
    <r>
      <rPr>
        <sz val="9"/>
        <color indexed="8"/>
        <rFont val="ＭＳ 明朝"/>
        <family val="1"/>
      </rPr>
      <t>　総務省統計局「平成２７年国勢調査｣、｢平成２２年国勢調査」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</si>
</sst>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</numFmts>
  <fonts count="47">
    <font>
      <sz val="10"/>
      <color indexed="8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Continuous" vertical="center"/>
    </xf>
    <xf numFmtId="0" fontId="5" fillId="34" borderId="11" xfId="0" applyNumberFormat="1" applyFont="1" applyFill="1" applyBorder="1" applyAlignment="1">
      <alignment horizontal="centerContinuous" vertical="center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Continuous" vertical="center"/>
    </xf>
    <xf numFmtId="0" fontId="5" fillId="34" borderId="13" xfId="0" applyNumberFormat="1" applyFont="1" applyFill="1" applyBorder="1" applyAlignment="1">
      <alignment horizontal="centerContinuous" vertical="center"/>
    </xf>
    <xf numFmtId="0" fontId="5" fillId="33" borderId="13" xfId="0" applyNumberFormat="1" applyFont="1" applyFill="1" applyBorder="1" applyAlignment="1">
      <alignment horizontal="centerContinuous" vertical="center"/>
    </xf>
    <xf numFmtId="0" fontId="6" fillId="34" borderId="12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Continuous" vertical="center"/>
    </xf>
    <xf numFmtId="0" fontId="5" fillId="33" borderId="0" xfId="0" applyNumberFormat="1" applyFont="1" applyFill="1" applyAlignment="1">
      <alignment horizontal="centerContinuous" vertical="center"/>
    </xf>
    <xf numFmtId="0" fontId="5" fillId="34" borderId="0" xfId="0" applyNumberFormat="1" applyFont="1" applyFill="1" applyAlignment="1">
      <alignment horizontal="centerContinuous" vertical="center"/>
    </xf>
    <xf numFmtId="3" fontId="7" fillId="34" borderId="12" xfId="0" applyNumberFormat="1" applyFont="1" applyFill="1" applyBorder="1" applyAlignment="1">
      <alignment vertical="center"/>
    </xf>
    <xf numFmtId="3" fontId="7" fillId="34" borderId="12" xfId="0" applyNumberFormat="1" applyFont="1" applyFill="1" applyBorder="1" applyAlignment="1">
      <alignment horizontal="right" vertical="center"/>
    </xf>
    <xf numFmtId="3" fontId="7" fillId="34" borderId="13" xfId="0" applyNumberFormat="1" applyFont="1" applyFill="1" applyBorder="1" applyAlignment="1">
      <alignment vertical="center"/>
    </xf>
    <xf numFmtId="176" fontId="7" fillId="34" borderId="13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3" fontId="5" fillId="34" borderId="14" xfId="0" applyNumberFormat="1" applyFont="1" applyFill="1" applyBorder="1" applyAlignment="1">
      <alignment vertical="center"/>
    </xf>
    <xf numFmtId="3" fontId="5" fillId="34" borderId="14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Alignment="1">
      <alignment vertical="center"/>
    </xf>
    <xf numFmtId="176" fontId="5" fillId="34" borderId="0" xfId="0" applyNumberFormat="1" applyFont="1" applyFill="1" applyAlignment="1">
      <alignment vertical="center"/>
    </xf>
    <xf numFmtId="3" fontId="7" fillId="34" borderId="14" xfId="0" applyNumberFormat="1" applyFont="1" applyFill="1" applyBorder="1" applyAlignment="1">
      <alignment vertical="center"/>
    </xf>
    <xf numFmtId="3" fontId="7" fillId="34" borderId="14" xfId="0" applyNumberFormat="1" applyFont="1" applyFill="1" applyBorder="1" applyAlignment="1">
      <alignment horizontal="right" vertical="center"/>
    </xf>
    <xf numFmtId="3" fontId="7" fillId="34" borderId="0" xfId="0" applyNumberFormat="1" applyFont="1" applyFill="1" applyAlignment="1">
      <alignment vertical="center"/>
    </xf>
    <xf numFmtId="176" fontId="7" fillId="34" borderId="0" xfId="0" applyNumberFormat="1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vertical="center"/>
    </xf>
    <xf numFmtId="176" fontId="5" fillId="34" borderId="11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176" fontId="6" fillId="34" borderId="11" xfId="0" applyNumberFormat="1" applyFont="1" applyFill="1" applyBorder="1" applyAlignment="1">
      <alignment vertical="center"/>
    </xf>
    <xf numFmtId="3" fontId="6" fillId="34" borderId="0" xfId="0" applyNumberFormat="1" applyFont="1" applyFill="1" applyAlignment="1">
      <alignment vertical="center"/>
    </xf>
    <xf numFmtId="176" fontId="6" fillId="34" borderId="0" xfId="0" applyNumberFormat="1" applyFont="1" applyFill="1" applyAlignment="1">
      <alignment vertical="center"/>
    </xf>
    <xf numFmtId="176" fontId="7" fillId="34" borderId="12" xfId="0" applyNumberFormat="1" applyFont="1" applyFill="1" applyBorder="1" applyAlignment="1">
      <alignment vertical="center"/>
    </xf>
    <xf numFmtId="176" fontId="5" fillId="34" borderId="14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3" fontId="7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Continuous" vertical="center"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distributed" vertical="center"/>
    </xf>
    <xf numFmtId="0" fontId="5" fillId="34" borderId="17" xfId="0" applyFont="1" applyFill="1" applyBorder="1" applyAlignment="1">
      <alignment horizontal="distributed" vertical="center"/>
    </xf>
    <xf numFmtId="0" fontId="7" fillId="34" borderId="17" xfId="0" applyFont="1" applyFill="1" applyBorder="1" applyAlignment="1">
      <alignment horizontal="distributed" vertical="center"/>
    </xf>
    <xf numFmtId="0" fontId="5" fillId="34" borderId="19" xfId="0" applyFont="1" applyFill="1" applyBorder="1" applyAlignment="1">
      <alignment horizontal="distributed" vertical="center"/>
    </xf>
    <xf numFmtId="0" fontId="5" fillId="34" borderId="20" xfId="0" applyNumberFormat="1" applyFont="1" applyFill="1" applyBorder="1" applyAlignment="1">
      <alignment horizontal="centerContinuous" vertical="center"/>
    </xf>
    <xf numFmtId="0" fontId="6" fillId="33" borderId="21" xfId="0" applyNumberFormat="1" applyFont="1" applyFill="1" applyBorder="1" applyAlignment="1">
      <alignment horizontal="centerContinuous" vertical="center"/>
    </xf>
    <xf numFmtId="0" fontId="5" fillId="33" borderId="22" xfId="0" applyNumberFormat="1" applyFont="1" applyFill="1" applyBorder="1" applyAlignment="1">
      <alignment horizontal="centerContinuous" vertical="center"/>
    </xf>
    <xf numFmtId="176" fontId="7" fillId="34" borderId="21" xfId="0" applyNumberFormat="1" applyFont="1" applyFill="1" applyBorder="1" applyAlignment="1">
      <alignment vertical="center"/>
    </xf>
    <xf numFmtId="176" fontId="5" fillId="34" borderId="22" xfId="0" applyNumberFormat="1" applyFont="1" applyFill="1" applyBorder="1" applyAlignment="1">
      <alignment vertical="center"/>
    </xf>
    <xf numFmtId="176" fontId="7" fillId="34" borderId="22" xfId="0" applyNumberFormat="1" applyFont="1" applyFill="1" applyBorder="1" applyAlignment="1">
      <alignment vertical="center"/>
    </xf>
    <xf numFmtId="176" fontId="5" fillId="34" borderId="23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0" xfId="0" applyFont="1" applyFill="1" applyBorder="1" applyAlignment="1">
      <alignment horizontal="distributed" vertical="center"/>
    </xf>
    <xf numFmtId="0" fontId="5" fillId="34" borderId="12" xfId="0" applyNumberFormat="1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" vertical="center"/>
    </xf>
    <xf numFmtId="3" fontId="45" fillId="34" borderId="12" xfId="0" applyNumberFormat="1" applyFont="1" applyFill="1" applyBorder="1" applyAlignment="1">
      <alignment vertical="center"/>
    </xf>
    <xf numFmtId="3" fontId="46" fillId="34" borderId="14" xfId="0" applyNumberFormat="1" applyFont="1" applyFill="1" applyBorder="1" applyAlignment="1">
      <alignment vertical="center"/>
    </xf>
    <xf numFmtId="3" fontId="45" fillId="34" borderId="14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showOutlineSymbols="0" zoomScale="85" zoomScaleNormal="85" zoomScalePageLayoutView="0" workbookViewId="0" topLeftCell="A1">
      <selection activeCell="E5" sqref="E5"/>
    </sheetView>
  </sheetViews>
  <sheetFormatPr defaultColWidth="9.140625" defaultRowHeight="12.75"/>
  <cols>
    <col min="1" max="1" width="1.8515625" style="1" customWidth="1"/>
    <col min="2" max="2" width="12.7109375" style="55" customWidth="1"/>
    <col min="3" max="3" width="1.28515625" style="1" customWidth="1"/>
    <col min="4" max="9" width="11.7109375" style="1" customWidth="1"/>
    <col min="10" max="10" width="6.7109375" style="1" customWidth="1"/>
    <col min="11" max="11" width="9.7109375" style="1" customWidth="1"/>
    <col min="12" max="12" width="3.7109375" style="1" customWidth="1"/>
    <col min="13" max="13" width="6.7109375" style="1" customWidth="1"/>
    <col min="14" max="15" width="15.7109375" style="1" customWidth="1"/>
    <col min="16" max="16" width="6.7109375" style="1" customWidth="1"/>
    <col min="17" max="17" width="9.7109375" style="1" customWidth="1"/>
    <col min="18" max="18" width="3.7109375" style="1" customWidth="1"/>
    <col min="19" max="19" width="6.7109375" style="1" customWidth="1"/>
    <col min="20" max="16384" width="9.140625" style="5" customWidth="1"/>
  </cols>
  <sheetData>
    <row r="1" spans="1:19" ht="21.75" customHeight="1">
      <c r="A1" s="2"/>
      <c r="B1" s="47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</row>
    <row r="2" spans="1:15" ht="13.5" customHeight="1">
      <c r="A2" s="3"/>
      <c r="B2" s="4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thickBot="1">
      <c r="A3" s="3"/>
      <c r="B3" s="4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56" ht="16.5" customHeight="1">
      <c r="A4" s="58"/>
      <c r="B4" s="49"/>
      <c r="C4" s="7"/>
      <c r="D4" s="6" t="s">
        <v>0</v>
      </c>
      <c r="E4" s="7"/>
      <c r="F4" s="7"/>
      <c r="G4" s="7"/>
      <c r="H4" s="7"/>
      <c r="I4" s="7"/>
      <c r="J4" s="7"/>
      <c r="K4" s="7"/>
      <c r="L4" s="7"/>
      <c r="M4" s="7"/>
      <c r="N4" s="6" t="s">
        <v>1</v>
      </c>
      <c r="O4" s="7"/>
      <c r="P4" s="7"/>
      <c r="Q4" s="7"/>
      <c r="R4" s="7"/>
      <c r="S4" s="6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6.5" customHeight="1">
      <c r="A5" s="59"/>
      <c r="B5" s="50" t="s">
        <v>2</v>
      </c>
      <c r="C5" s="57"/>
      <c r="D5" s="78" t="s">
        <v>35</v>
      </c>
      <c r="E5" s="11"/>
      <c r="F5" s="11"/>
      <c r="G5" s="78" t="s">
        <v>25</v>
      </c>
      <c r="H5" s="11"/>
      <c r="I5" s="11"/>
      <c r="J5" s="10" t="s">
        <v>3</v>
      </c>
      <c r="K5" s="12"/>
      <c r="L5" s="13" t="s">
        <v>4</v>
      </c>
      <c r="M5" s="14"/>
      <c r="N5" s="79" t="s">
        <v>36</v>
      </c>
      <c r="O5" s="79" t="s">
        <v>26</v>
      </c>
      <c r="P5" s="10" t="s">
        <v>3</v>
      </c>
      <c r="Q5" s="12"/>
      <c r="R5" s="13" t="s">
        <v>5</v>
      </c>
      <c r="S5" s="66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6.5" customHeight="1">
      <c r="A6" s="60"/>
      <c r="B6" s="48"/>
      <c r="C6" s="56"/>
      <c r="D6" s="15" t="s">
        <v>6</v>
      </c>
      <c r="E6" s="15" t="s">
        <v>7</v>
      </c>
      <c r="F6" s="15" t="s">
        <v>8</v>
      </c>
      <c r="G6" s="15" t="s">
        <v>6</v>
      </c>
      <c r="H6" s="15" t="s">
        <v>7</v>
      </c>
      <c r="I6" s="15" t="s">
        <v>8</v>
      </c>
      <c r="J6" s="16"/>
      <c r="K6" s="17"/>
      <c r="L6" s="18" t="s">
        <v>9</v>
      </c>
      <c r="M6" s="19"/>
      <c r="N6" s="16"/>
      <c r="O6" s="16"/>
      <c r="P6" s="18"/>
      <c r="Q6" s="20"/>
      <c r="R6" s="18" t="s">
        <v>9</v>
      </c>
      <c r="S6" s="6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 customHeight="1">
      <c r="A7" s="61"/>
      <c r="B7" s="51" t="s">
        <v>10</v>
      </c>
      <c r="C7" s="23"/>
      <c r="D7" s="21">
        <f aca="true" t="shared" si="0" ref="D7:I7">SUM(D8:D21)</f>
        <v>5381733</v>
      </c>
      <c r="E7" s="21">
        <f t="shared" si="0"/>
        <v>2537089</v>
      </c>
      <c r="F7" s="21">
        <f t="shared" si="0"/>
        <v>2844644</v>
      </c>
      <c r="G7" s="21">
        <f t="shared" si="0"/>
        <v>5506419</v>
      </c>
      <c r="H7" s="21">
        <f t="shared" si="0"/>
        <v>2603345</v>
      </c>
      <c r="I7" s="21">
        <f t="shared" si="0"/>
        <v>2903074</v>
      </c>
      <c r="J7" s="22" t="str">
        <f aca="true" t="shared" si="1" ref="J7:J21">IF(SIGN(U7)=-1,"△","")</f>
        <v>△</v>
      </c>
      <c r="K7" s="23">
        <f>ABS(U7)</f>
        <v>124686</v>
      </c>
      <c r="L7" s="21" t="str">
        <f aca="true" t="shared" si="2" ref="L7:L21">IF(SIGN(U7)=-1,"△","")</f>
        <v>△</v>
      </c>
      <c r="M7" s="24">
        <f aca="true" t="shared" si="3" ref="M7:M21">ROUND(+K7/G7*100,1)</f>
        <v>2.3</v>
      </c>
      <c r="N7" s="80">
        <f>SUM(N8:N21)</f>
        <v>2444810</v>
      </c>
      <c r="O7" s="21">
        <f>SUM(O8:O21)</f>
        <v>2424317</v>
      </c>
      <c r="P7" s="22">
        <f aca="true" t="shared" si="4" ref="P7:P21">IF(SIGN(V7)=-1,"△","")</f>
      </c>
      <c r="Q7" s="23">
        <f aca="true" t="shared" si="5" ref="Q7:Q21">ABS(V7)</f>
        <v>20493</v>
      </c>
      <c r="R7" s="21">
        <f aca="true" t="shared" si="6" ref="R7:R21">IF(SIGN(V7)=-1,"△","")</f>
      </c>
      <c r="S7" s="68">
        <f aca="true" t="shared" si="7" ref="S7:S21">ROUND(Q7/O7*100,1)</f>
        <v>0.8</v>
      </c>
      <c r="T7" s="25"/>
      <c r="U7" s="73">
        <f aca="true" t="shared" si="8" ref="U7:U21">D7-G7</f>
        <v>-124686</v>
      </c>
      <c r="V7" s="73">
        <f aca="true" t="shared" si="9" ref="V7:V21">N7-O7</f>
        <v>20493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2" ht="16.5" customHeight="1">
      <c r="A8" s="62"/>
      <c r="B8" s="77" t="s">
        <v>29</v>
      </c>
      <c r="C8" s="45"/>
      <c r="D8" s="26">
        <f>SUM(E8:F8)</f>
        <v>308336</v>
      </c>
      <c r="E8" s="26">
        <v>144217</v>
      </c>
      <c r="F8" s="26">
        <v>164119</v>
      </c>
      <c r="G8" s="26">
        <f>SUM(H8:I8)</f>
        <v>336254</v>
      </c>
      <c r="H8" s="26">
        <v>157629</v>
      </c>
      <c r="I8" s="26">
        <v>178625</v>
      </c>
      <c r="J8" s="27" t="str">
        <f>IF(SIGN(U8)=-1,"△","")</f>
        <v>△</v>
      </c>
      <c r="K8" s="28">
        <f>ABS(U8)</f>
        <v>27918</v>
      </c>
      <c r="L8" s="26" t="str">
        <f>IF(SIGN(U8)=-1,"△","")</f>
        <v>△</v>
      </c>
      <c r="M8" s="29">
        <f>ROUND(+K8/G8*100,1)</f>
        <v>8.3</v>
      </c>
      <c r="N8" s="81">
        <v>133873</v>
      </c>
      <c r="O8" s="26">
        <v>141174</v>
      </c>
      <c r="P8" s="27" t="str">
        <f>IF(SIGN(V8)=-1,"△","")</f>
        <v>△</v>
      </c>
      <c r="Q8" s="28">
        <f>ABS(V8)</f>
        <v>7301</v>
      </c>
      <c r="R8" s="26" t="str">
        <f>IF(SIGN(V8)=-1,"△","")</f>
        <v>△</v>
      </c>
      <c r="S8" s="69">
        <f>ROUND(Q8/O8*100,1)</f>
        <v>5.2</v>
      </c>
      <c r="U8" s="74">
        <f>D8-G8</f>
        <v>-27918</v>
      </c>
      <c r="V8" s="74">
        <f>N8-O8</f>
        <v>-7301</v>
      </c>
    </row>
    <row r="9" spans="1:256" ht="16.5" customHeight="1">
      <c r="A9" s="62"/>
      <c r="B9" s="77" t="s">
        <v>19</v>
      </c>
      <c r="C9" s="45"/>
      <c r="D9" s="26">
        <f aca="true" t="shared" si="10" ref="D9:D21">SUM(E9:F9)</f>
        <v>2375449</v>
      </c>
      <c r="E9" s="26">
        <v>1116113</v>
      </c>
      <c r="F9" s="26">
        <v>1259336</v>
      </c>
      <c r="G9" s="26">
        <f aca="true" t="shared" si="11" ref="G9:G21">SUM(H9:I9)</f>
        <v>2342338</v>
      </c>
      <c r="H9" s="26">
        <v>1106271</v>
      </c>
      <c r="I9" s="26">
        <v>1236067</v>
      </c>
      <c r="J9" s="27">
        <f t="shared" si="1"/>
      </c>
      <c r="K9" s="28">
        <f aca="true" t="shared" si="12" ref="K9:K21">ABS(U9)</f>
        <v>33111</v>
      </c>
      <c r="L9" s="26">
        <f t="shared" si="2"/>
      </c>
      <c r="M9" s="29">
        <f t="shared" si="3"/>
        <v>1.4</v>
      </c>
      <c r="N9" s="81">
        <v>1097884</v>
      </c>
      <c r="O9" s="26">
        <v>1057273</v>
      </c>
      <c r="P9" s="27">
        <f t="shared" si="4"/>
      </c>
      <c r="Q9" s="28">
        <f t="shared" si="5"/>
        <v>40611</v>
      </c>
      <c r="R9" s="26">
        <f t="shared" si="6"/>
      </c>
      <c r="S9" s="69">
        <f t="shared" si="7"/>
        <v>3.8</v>
      </c>
      <c r="T9" s="25"/>
      <c r="U9" s="73">
        <f t="shared" si="8"/>
        <v>33111</v>
      </c>
      <c r="V9" s="73">
        <f t="shared" si="9"/>
        <v>40611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2" ht="16.5" customHeight="1">
      <c r="A10" s="62"/>
      <c r="B10" s="77" t="s">
        <v>21</v>
      </c>
      <c r="C10" s="45"/>
      <c r="D10" s="26">
        <f>SUM(E10:F10)</f>
        <v>215522</v>
      </c>
      <c r="E10" s="26">
        <v>100289</v>
      </c>
      <c r="F10" s="26">
        <v>115233</v>
      </c>
      <c r="G10" s="26">
        <f>SUM(H10:I10)</f>
        <v>232940</v>
      </c>
      <c r="H10" s="26">
        <v>108063</v>
      </c>
      <c r="I10" s="26">
        <v>124877</v>
      </c>
      <c r="J10" s="27" t="str">
        <f>IF(SIGN(U10)=-1,"△","")</f>
        <v>△</v>
      </c>
      <c r="K10" s="28">
        <f>ABS(U10)</f>
        <v>17418</v>
      </c>
      <c r="L10" s="26" t="str">
        <f>IF(SIGN(U10)=-1,"△","")</f>
        <v>△</v>
      </c>
      <c r="M10" s="29">
        <f>ROUND(+K10/G10*100,1)</f>
        <v>7.5</v>
      </c>
      <c r="N10" s="81">
        <v>98016</v>
      </c>
      <c r="O10" s="26">
        <v>101831</v>
      </c>
      <c r="P10" s="27" t="str">
        <f>IF(SIGN(V10)=-1,"△","")</f>
        <v>△</v>
      </c>
      <c r="Q10" s="28">
        <f>ABS(V10)</f>
        <v>3815</v>
      </c>
      <c r="R10" s="26" t="str">
        <f>IF(SIGN(V10)=-1,"△","")</f>
        <v>△</v>
      </c>
      <c r="S10" s="69">
        <f>ROUND(Q10/O10*100,1)</f>
        <v>3.7</v>
      </c>
      <c r="U10" s="74">
        <f>D10-G10</f>
        <v>-17418</v>
      </c>
      <c r="V10" s="74">
        <f>N10-O10</f>
        <v>-3815</v>
      </c>
    </row>
    <row r="11" spans="1:22" ht="16.5" customHeight="1">
      <c r="A11" s="62"/>
      <c r="B11" s="77" t="s">
        <v>32</v>
      </c>
      <c r="C11" s="45"/>
      <c r="D11" s="26">
        <f>SUM(E11:F11)</f>
        <v>401755</v>
      </c>
      <c r="E11" s="26">
        <v>194441</v>
      </c>
      <c r="F11" s="26">
        <v>207314</v>
      </c>
      <c r="G11" s="26">
        <f>SUM(H11:I11)</f>
        <v>416289</v>
      </c>
      <c r="H11" s="26">
        <v>201142</v>
      </c>
      <c r="I11" s="26">
        <v>215147</v>
      </c>
      <c r="J11" s="27" t="str">
        <f>IF(SIGN(U11)=-1,"△","")</f>
        <v>△</v>
      </c>
      <c r="K11" s="28">
        <f>ABS(U11)</f>
        <v>14534</v>
      </c>
      <c r="L11" s="26" t="str">
        <f>IF(SIGN(U11)=-1,"△","")</f>
        <v>△</v>
      </c>
      <c r="M11" s="29">
        <f>ROUND(+K11/G11*100,1)</f>
        <v>3.5</v>
      </c>
      <c r="N11" s="81">
        <v>183546</v>
      </c>
      <c r="O11" s="26">
        <v>184217</v>
      </c>
      <c r="P11" s="27" t="str">
        <f>IF(SIGN(V11)=-1,"△","")</f>
        <v>△</v>
      </c>
      <c r="Q11" s="28">
        <f>ABS(V11)</f>
        <v>671</v>
      </c>
      <c r="R11" s="26" t="str">
        <f>IF(SIGN(V11)=-1,"△","")</f>
        <v>△</v>
      </c>
      <c r="S11" s="69">
        <f>ROUND(Q11/O11*100,1)</f>
        <v>0.4</v>
      </c>
      <c r="U11" s="74">
        <f>D11-G11</f>
        <v>-14534</v>
      </c>
      <c r="V11" s="74">
        <f>N11-O11</f>
        <v>-671</v>
      </c>
    </row>
    <row r="12" spans="1:22" ht="16.5" customHeight="1">
      <c r="A12" s="62"/>
      <c r="B12" s="77" t="s">
        <v>23</v>
      </c>
      <c r="C12" s="45"/>
      <c r="D12" s="26">
        <f>SUM(E12:F12)</f>
        <v>69015</v>
      </c>
      <c r="E12" s="26">
        <v>33665</v>
      </c>
      <c r="F12" s="26">
        <v>35350</v>
      </c>
      <c r="G12" s="26">
        <f>SUM(H12:I12)</f>
        <v>75321</v>
      </c>
      <c r="H12" s="26">
        <v>36785</v>
      </c>
      <c r="I12" s="26">
        <v>38536</v>
      </c>
      <c r="J12" s="27" t="str">
        <f>IF(SIGN(U12)=-1,"△","")</f>
        <v>△</v>
      </c>
      <c r="K12" s="28">
        <f>ABS(U12)</f>
        <v>6306</v>
      </c>
      <c r="L12" s="26" t="str">
        <f>IF(SIGN(U12)=-1,"△","")</f>
        <v>△</v>
      </c>
      <c r="M12" s="29">
        <f>ROUND(+K12/G12*100,1)</f>
        <v>8.4</v>
      </c>
      <c r="N12" s="81">
        <v>31153</v>
      </c>
      <c r="O12" s="26">
        <v>32479</v>
      </c>
      <c r="P12" s="27" t="str">
        <f>IF(SIGN(V12)=-1,"△","")</f>
        <v>△</v>
      </c>
      <c r="Q12" s="28">
        <f>ABS(V12)</f>
        <v>1326</v>
      </c>
      <c r="R12" s="26" t="str">
        <f>IF(SIGN(V12)=-1,"△","")</f>
        <v>△</v>
      </c>
      <c r="S12" s="69">
        <f>ROUND(Q12/O12*100,1)</f>
        <v>4.1</v>
      </c>
      <c r="U12" s="74">
        <f>D12-G12</f>
        <v>-6306</v>
      </c>
      <c r="V12" s="74">
        <f>N12-O12</f>
        <v>-1326</v>
      </c>
    </row>
    <row r="13" spans="1:22" ht="16.5" customHeight="1">
      <c r="A13" s="62"/>
      <c r="B13" s="77" t="s">
        <v>28</v>
      </c>
      <c r="C13" s="45"/>
      <c r="D13" s="26">
        <f t="shared" si="10"/>
        <v>404798</v>
      </c>
      <c r="E13" s="26">
        <v>185270</v>
      </c>
      <c r="F13" s="26">
        <v>219528</v>
      </c>
      <c r="G13" s="26">
        <f t="shared" si="11"/>
        <v>427807</v>
      </c>
      <c r="H13" s="26">
        <v>196825</v>
      </c>
      <c r="I13" s="26">
        <v>230982</v>
      </c>
      <c r="J13" s="27" t="str">
        <f t="shared" si="1"/>
        <v>△</v>
      </c>
      <c r="K13" s="28">
        <f t="shared" si="12"/>
        <v>23009</v>
      </c>
      <c r="L13" s="26" t="str">
        <f t="shared" si="2"/>
        <v>△</v>
      </c>
      <c r="M13" s="29">
        <f t="shared" si="3"/>
        <v>5.4</v>
      </c>
      <c r="N13" s="81">
        <v>181848</v>
      </c>
      <c r="O13" s="26">
        <v>185479</v>
      </c>
      <c r="P13" s="27" t="str">
        <f t="shared" si="4"/>
        <v>△</v>
      </c>
      <c r="Q13" s="28">
        <f t="shared" si="5"/>
        <v>3631</v>
      </c>
      <c r="R13" s="26" t="str">
        <f t="shared" si="6"/>
        <v>△</v>
      </c>
      <c r="S13" s="69">
        <f t="shared" si="7"/>
        <v>2</v>
      </c>
      <c r="U13" s="74">
        <f t="shared" si="8"/>
        <v>-23009</v>
      </c>
      <c r="V13" s="74">
        <f t="shared" si="9"/>
        <v>-3631</v>
      </c>
    </row>
    <row r="14" spans="1:256" ht="16.5" customHeight="1">
      <c r="A14" s="63"/>
      <c r="B14" s="53" t="s">
        <v>20</v>
      </c>
      <c r="C14" s="46"/>
      <c r="D14" s="30">
        <f t="shared" si="10"/>
        <v>37870</v>
      </c>
      <c r="E14" s="30">
        <v>17816</v>
      </c>
      <c r="F14" s="30">
        <v>20054</v>
      </c>
      <c r="G14" s="30">
        <f t="shared" si="11"/>
        <v>42058</v>
      </c>
      <c r="H14" s="30">
        <v>19739</v>
      </c>
      <c r="I14" s="30">
        <v>22319</v>
      </c>
      <c r="J14" s="31" t="str">
        <f t="shared" si="1"/>
        <v>△</v>
      </c>
      <c r="K14" s="32">
        <f t="shared" si="12"/>
        <v>4188</v>
      </c>
      <c r="L14" s="30" t="str">
        <f t="shared" si="2"/>
        <v>△</v>
      </c>
      <c r="M14" s="33">
        <f t="shared" si="3"/>
        <v>10</v>
      </c>
      <c r="N14" s="82">
        <v>16831</v>
      </c>
      <c r="O14" s="30">
        <v>17927</v>
      </c>
      <c r="P14" s="31" t="str">
        <f t="shared" si="4"/>
        <v>△</v>
      </c>
      <c r="Q14" s="32">
        <f t="shared" si="5"/>
        <v>1096</v>
      </c>
      <c r="R14" s="30" t="str">
        <f t="shared" si="6"/>
        <v>△</v>
      </c>
      <c r="S14" s="70">
        <f t="shared" si="7"/>
        <v>6.1</v>
      </c>
      <c r="T14" s="25"/>
      <c r="U14" s="73">
        <f t="shared" si="8"/>
        <v>-4188</v>
      </c>
      <c r="V14" s="73">
        <f t="shared" si="9"/>
        <v>-1096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2" ht="16.5" customHeight="1">
      <c r="A15" s="62"/>
      <c r="B15" s="77" t="s">
        <v>30</v>
      </c>
      <c r="C15" s="45"/>
      <c r="D15" s="26">
        <f t="shared" si="10"/>
        <v>503458</v>
      </c>
      <c r="E15" s="26">
        <v>234536</v>
      </c>
      <c r="F15" s="26">
        <v>268922</v>
      </c>
      <c r="G15" s="26">
        <f t="shared" si="11"/>
        <v>520365</v>
      </c>
      <c r="H15" s="26">
        <v>242653</v>
      </c>
      <c r="I15" s="26">
        <v>277712</v>
      </c>
      <c r="J15" s="27" t="str">
        <f t="shared" si="1"/>
        <v>△</v>
      </c>
      <c r="K15" s="28">
        <f t="shared" si="12"/>
        <v>16907</v>
      </c>
      <c r="L15" s="26" t="str">
        <f t="shared" si="2"/>
        <v>△</v>
      </c>
      <c r="M15" s="29">
        <f t="shared" si="3"/>
        <v>3.2</v>
      </c>
      <c r="N15" s="81">
        <v>225707</v>
      </c>
      <c r="O15" s="26">
        <v>225663</v>
      </c>
      <c r="P15" s="27">
        <f t="shared" si="4"/>
      </c>
      <c r="Q15" s="28">
        <f t="shared" si="5"/>
        <v>44</v>
      </c>
      <c r="R15" s="26">
        <f t="shared" si="6"/>
      </c>
      <c r="S15" s="69">
        <f t="shared" si="7"/>
        <v>0</v>
      </c>
      <c r="U15" s="74">
        <f t="shared" si="8"/>
        <v>-16907</v>
      </c>
      <c r="V15" s="74">
        <f t="shared" si="9"/>
        <v>44</v>
      </c>
    </row>
    <row r="16" spans="1:22" ht="16.5" customHeight="1">
      <c r="A16" s="62"/>
      <c r="B16" s="77" t="s">
        <v>22</v>
      </c>
      <c r="C16" s="45"/>
      <c r="D16" s="26">
        <f t="shared" si="10"/>
        <v>47912</v>
      </c>
      <c r="E16" s="26">
        <v>22753</v>
      </c>
      <c r="F16" s="26">
        <v>25159</v>
      </c>
      <c r="G16" s="26">
        <f t="shared" si="11"/>
        <v>53105</v>
      </c>
      <c r="H16" s="26">
        <v>25323</v>
      </c>
      <c r="I16" s="26">
        <v>27782</v>
      </c>
      <c r="J16" s="27" t="str">
        <f t="shared" si="1"/>
        <v>△</v>
      </c>
      <c r="K16" s="28">
        <f t="shared" si="12"/>
        <v>5193</v>
      </c>
      <c r="L16" s="26" t="str">
        <f t="shared" si="2"/>
        <v>△</v>
      </c>
      <c r="M16" s="29">
        <f t="shared" si="3"/>
        <v>9.8</v>
      </c>
      <c r="N16" s="81">
        <v>21910</v>
      </c>
      <c r="O16" s="26">
        <v>23320</v>
      </c>
      <c r="P16" s="27" t="str">
        <f t="shared" si="4"/>
        <v>△</v>
      </c>
      <c r="Q16" s="28">
        <f t="shared" si="5"/>
        <v>1410</v>
      </c>
      <c r="R16" s="26" t="str">
        <f t="shared" si="6"/>
        <v>△</v>
      </c>
      <c r="S16" s="69">
        <f t="shared" si="7"/>
        <v>6</v>
      </c>
      <c r="U16" s="74">
        <f t="shared" si="8"/>
        <v>-5193</v>
      </c>
      <c r="V16" s="74">
        <f t="shared" si="9"/>
        <v>-1410</v>
      </c>
    </row>
    <row r="17" spans="1:22" ht="16.5" customHeight="1">
      <c r="A17" s="62"/>
      <c r="B17" s="77" t="s">
        <v>31</v>
      </c>
      <c r="C17" s="45"/>
      <c r="D17" s="26">
        <f t="shared" si="10"/>
        <v>67503</v>
      </c>
      <c r="E17" s="26">
        <v>32971</v>
      </c>
      <c r="F17" s="26">
        <v>34532</v>
      </c>
      <c r="G17" s="26">
        <f t="shared" si="11"/>
        <v>73447</v>
      </c>
      <c r="H17" s="26">
        <v>35766</v>
      </c>
      <c r="I17" s="26">
        <v>37681</v>
      </c>
      <c r="J17" s="27" t="str">
        <f t="shared" si="1"/>
        <v>△</v>
      </c>
      <c r="K17" s="28">
        <f t="shared" si="12"/>
        <v>5944</v>
      </c>
      <c r="L17" s="26" t="str">
        <f t="shared" si="2"/>
        <v>△</v>
      </c>
      <c r="M17" s="29">
        <f t="shared" si="3"/>
        <v>8.1</v>
      </c>
      <c r="N17" s="81">
        <v>30743</v>
      </c>
      <c r="O17" s="26">
        <v>32399</v>
      </c>
      <c r="P17" s="27" t="str">
        <f t="shared" si="4"/>
        <v>△</v>
      </c>
      <c r="Q17" s="28">
        <f t="shared" si="5"/>
        <v>1656</v>
      </c>
      <c r="R17" s="26" t="str">
        <f t="shared" si="6"/>
        <v>△</v>
      </c>
      <c r="S17" s="69">
        <f t="shared" si="7"/>
        <v>5.1</v>
      </c>
      <c r="U17" s="74">
        <f t="shared" si="8"/>
        <v>-5944</v>
      </c>
      <c r="V17" s="74">
        <f t="shared" si="9"/>
        <v>-1656</v>
      </c>
    </row>
    <row r="18" spans="1:22" ht="16.5" customHeight="1">
      <c r="A18" s="62"/>
      <c r="B18" s="77" t="s">
        <v>27</v>
      </c>
      <c r="C18" s="45"/>
      <c r="D18" s="26">
        <f t="shared" si="10"/>
        <v>293542</v>
      </c>
      <c r="E18" s="26">
        <v>141769</v>
      </c>
      <c r="F18" s="26">
        <v>151773</v>
      </c>
      <c r="G18" s="26">
        <f t="shared" si="11"/>
        <v>310009</v>
      </c>
      <c r="H18" s="26">
        <v>149784</v>
      </c>
      <c r="I18" s="26">
        <v>160225</v>
      </c>
      <c r="J18" s="27" t="str">
        <f t="shared" si="1"/>
        <v>△</v>
      </c>
      <c r="K18" s="28">
        <f t="shared" si="12"/>
        <v>16467</v>
      </c>
      <c r="L18" s="26" t="str">
        <f t="shared" si="2"/>
        <v>△</v>
      </c>
      <c r="M18" s="29">
        <f t="shared" si="3"/>
        <v>5.3</v>
      </c>
      <c r="N18" s="81">
        <v>132625</v>
      </c>
      <c r="O18" s="26">
        <v>134538</v>
      </c>
      <c r="P18" s="27" t="str">
        <f t="shared" si="4"/>
        <v>△</v>
      </c>
      <c r="Q18" s="28">
        <f t="shared" si="5"/>
        <v>1913</v>
      </c>
      <c r="R18" s="26" t="str">
        <f t="shared" si="6"/>
        <v>△</v>
      </c>
      <c r="S18" s="69">
        <f t="shared" si="7"/>
        <v>1.4</v>
      </c>
      <c r="U18" s="74">
        <f t="shared" si="8"/>
        <v>-16467</v>
      </c>
      <c r="V18" s="74">
        <f t="shared" si="9"/>
        <v>-1913</v>
      </c>
    </row>
    <row r="19" spans="1:22" ht="16.5" customHeight="1">
      <c r="A19" s="62"/>
      <c r="B19" s="77" t="s">
        <v>33</v>
      </c>
      <c r="C19" s="45"/>
      <c r="D19" s="26">
        <f t="shared" si="10"/>
        <v>343436</v>
      </c>
      <c r="E19" s="26">
        <v>164288</v>
      </c>
      <c r="F19" s="26">
        <v>179148</v>
      </c>
      <c r="G19" s="26">
        <f t="shared" si="11"/>
        <v>348597</v>
      </c>
      <c r="H19" s="26">
        <v>167109</v>
      </c>
      <c r="I19" s="26">
        <v>181488</v>
      </c>
      <c r="J19" s="27" t="str">
        <f t="shared" si="1"/>
        <v>△</v>
      </c>
      <c r="K19" s="28">
        <f t="shared" si="12"/>
        <v>5161</v>
      </c>
      <c r="L19" s="26" t="str">
        <f t="shared" si="2"/>
        <v>△</v>
      </c>
      <c r="M19" s="29">
        <f t="shared" si="3"/>
        <v>1.5</v>
      </c>
      <c r="N19" s="81">
        <v>150525</v>
      </c>
      <c r="O19" s="26">
        <v>148155</v>
      </c>
      <c r="P19" s="27">
        <f t="shared" si="4"/>
      </c>
      <c r="Q19" s="28">
        <f t="shared" si="5"/>
        <v>2370</v>
      </c>
      <c r="R19" s="26">
        <f t="shared" si="6"/>
      </c>
      <c r="S19" s="69">
        <f t="shared" si="7"/>
        <v>1.6</v>
      </c>
      <c r="T19" s="25"/>
      <c r="U19" s="74">
        <f t="shared" si="8"/>
        <v>-5161</v>
      </c>
      <c r="V19" s="74">
        <f t="shared" si="9"/>
        <v>2370</v>
      </c>
    </row>
    <row r="20" spans="1:22" ht="16.5" customHeight="1">
      <c r="A20" s="62"/>
      <c r="B20" s="77" t="s">
        <v>34</v>
      </c>
      <c r="C20" s="45"/>
      <c r="D20" s="26">
        <f t="shared" si="10"/>
        <v>236516</v>
      </c>
      <c r="E20" s="26">
        <v>111522</v>
      </c>
      <c r="F20" s="26">
        <v>124994</v>
      </c>
      <c r="G20" s="26">
        <f t="shared" si="11"/>
        <v>247320</v>
      </c>
      <c r="H20" s="26">
        <v>117065</v>
      </c>
      <c r="I20" s="26">
        <v>130255</v>
      </c>
      <c r="J20" s="27" t="str">
        <f t="shared" si="1"/>
        <v>△</v>
      </c>
      <c r="K20" s="28">
        <f t="shared" si="12"/>
        <v>10804</v>
      </c>
      <c r="L20" s="26" t="str">
        <f t="shared" si="2"/>
        <v>△</v>
      </c>
      <c r="M20" s="29">
        <f t="shared" si="3"/>
        <v>4.4</v>
      </c>
      <c r="N20" s="81">
        <v>108062</v>
      </c>
      <c r="O20" s="26">
        <v>107607</v>
      </c>
      <c r="P20" s="27">
        <f t="shared" si="4"/>
      </c>
      <c r="Q20" s="28">
        <f t="shared" si="5"/>
        <v>455</v>
      </c>
      <c r="R20" s="26">
        <f t="shared" si="6"/>
      </c>
      <c r="S20" s="69">
        <f t="shared" si="7"/>
        <v>0.4</v>
      </c>
      <c r="U20" s="74">
        <f t="shared" si="8"/>
        <v>-10804</v>
      </c>
      <c r="V20" s="74">
        <f t="shared" si="9"/>
        <v>455</v>
      </c>
    </row>
    <row r="21" spans="1:22" ht="16.5" customHeight="1" thickBot="1">
      <c r="A21" s="64"/>
      <c r="B21" s="77" t="s">
        <v>24</v>
      </c>
      <c r="C21" s="45"/>
      <c r="D21" s="26">
        <f t="shared" si="10"/>
        <v>76621</v>
      </c>
      <c r="E21" s="26">
        <v>37439</v>
      </c>
      <c r="F21" s="26">
        <v>39182</v>
      </c>
      <c r="G21" s="26">
        <f t="shared" si="11"/>
        <v>80569</v>
      </c>
      <c r="H21" s="26">
        <v>39191</v>
      </c>
      <c r="I21" s="26">
        <v>41378</v>
      </c>
      <c r="J21" s="27" t="str">
        <f t="shared" si="1"/>
        <v>△</v>
      </c>
      <c r="K21" s="28">
        <f t="shared" si="12"/>
        <v>3948</v>
      </c>
      <c r="L21" s="26" t="str">
        <f t="shared" si="2"/>
        <v>△</v>
      </c>
      <c r="M21" s="29">
        <f t="shared" si="3"/>
        <v>4.9</v>
      </c>
      <c r="N21" s="81">
        <v>32087</v>
      </c>
      <c r="O21" s="26">
        <v>32255</v>
      </c>
      <c r="P21" s="27" t="str">
        <f t="shared" si="4"/>
        <v>△</v>
      </c>
      <c r="Q21" s="28">
        <f t="shared" si="5"/>
        <v>168</v>
      </c>
      <c r="R21" s="26" t="str">
        <f t="shared" si="6"/>
        <v>△</v>
      </c>
      <c r="S21" s="71">
        <f t="shared" si="7"/>
        <v>0.5</v>
      </c>
      <c r="U21" s="74">
        <f t="shared" si="8"/>
        <v>-3948</v>
      </c>
      <c r="V21" s="74">
        <f t="shared" si="9"/>
        <v>-168</v>
      </c>
    </row>
    <row r="22" spans="1:19" ht="16.5" customHeight="1">
      <c r="A22" s="34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35"/>
      <c r="O22" s="35"/>
      <c r="P22" s="37"/>
      <c r="Q22" s="37"/>
      <c r="R22" s="38"/>
      <c r="S22" s="38"/>
    </row>
    <row r="23" spans="1:19" ht="16.5" customHeight="1" thickBot="1">
      <c r="A23" s="9"/>
      <c r="B23" s="5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8"/>
      <c r="O23" s="28"/>
      <c r="P23" s="39"/>
      <c r="Q23" s="39"/>
      <c r="R23" s="40"/>
      <c r="S23" s="40"/>
    </row>
    <row r="24" spans="1:256" ht="16.5" customHeight="1">
      <c r="A24" s="58"/>
      <c r="B24" s="49"/>
      <c r="C24" s="7"/>
      <c r="D24" s="6" t="s">
        <v>0</v>
      </c>
      <c r="E24" s="7"/>
      <c r="F24" s="7"/>
      <c r="G24" s="7"/>
      <c r="H24" s="7"/>
      <c r="I24" s="7"/>
      <c r="J24" s="7"/>
      <c r="K24" s="7"/>
      <c r="L24" s="7"/>
      <c r="M24" s="7"/>
      <c r="N24" s="6" t="s">
        <v>1</v>
      </c>
      <c r="O24" s="7"/>
      <c r="P24" s="7"/>
      <c r="Q24" s="7"/>
      <c r="R24" s="7"/>
      <c r="S24" s="6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6.5" customHeight="1">
      <c r="A25" s="59"/>
      <c r="B25" s="50" t="s">
        <v>2</v>
      </c>
      <c r="C25" s="57"/>
      <c r="D25" s="78" t="s">
        <v>35</v>
      </c>
      <c r="E25" s="11"/>
      <c r="F25" s="11"/>
      <c r="G25" s="78" t="s">
        <v>25</v>
      </c>
      <c r="H25" s="11"/>
      <c r="I25" s="11"/>
      <c r="J25" s="10" t="s">
        <v>3</v>
      </c>
      <c r="K25" s="12"/>
      <c r="L25" s="13" t="s">
        <v>4</v>
      </c>
      <c r="M25" s="14"/>
      <c r="N25" s="79" t="s">
        <v>36</v>
      </c>
      <c r="O25" s="79" t="s">
        <v>26</v>
      </c>
      <c r="P25" s="10" t="s">
        <v>3</v>
      </c>
      <c r="Q25" s="12"/>
      <c r="R25" s="13" t="s">
        <v>5</v>
      </c>
      <c r="S25" s="66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6.5" customHeight="1">
      <c r="A26" s="60"/>
      <c r="B26" s="48"/>
      <c r="C26" s="56"/>
      <c r="D26" s="15" t="s">
        <v>6</v>
      </c>
      <c r="E26" s="15" t="s">
        <v>7</v>
      </c>
      <c r="F26" s="15" t="s">
        <v>8</v>
      </c>
      <c r="G26" s="15" t="s">
        <v>6</v>
      </c>
      <c r="H26" s="15" t="s">
        <v>7</v>
      </c>
      <c r="I26" s="15" t="s">
        <v>8</v>
      </c>
      <c r="J26" s="16"/>
      <c r="K26" s="17"/>
      <c r="L26" s="18" t="s">
        <v>9</v>
      </c>
      <c r="M26" s="19"/>
      <c r="N26" s="16"/>
      <c r="O26" s="16"/>
      <c r="P26" s="18"/>
      <c r="Q26" s="20"/>
      <c r="R26" s="18" t="s">
        <v>9</v>
      </c>
      <c r="S26" s="6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6.5" customHeight="1">
      <c r="A27" s="61"/>
      <c r="B27" s="51" t="s">
        <v>20</v>
      </c>
      <c r="C27" s="23"/>
      <c r="D27" s="21">
        <f aca="true" t="shared" si="13" ref="D27:I27">SUM(D28:D34)</f>
        <v>37870</v>
      </c>
      <c r="E27" s="21">
        <f t="shared" si="13"/>
        <v>17816</v>
      </c>
      <c r="F27" s="21">
        <f t="shared" si="13"/>
        <v>20054</v>
      </c>
      <c r="G27" s="21">
        <f t="shared" si="13"/>
        <v>42058</v>
      </c>
      <c r="H27" s="21">
        <f t="shared" si="13"/>
        <v>19739</v>
      </c>
      <c r="I27" s="21">
        <f t="shared" si="13"/>
        <v>22319</v>
      </c>
      <c r="J27" s="22" t="str">
        <f>IF(SIGN(U27)=-1,"△","")</f>
        <v>△</v>
      </c>
      <c r="K27" s="23">
        <f>ABS(U27)</f>
        <v>4188</v>
      </c>
      <c r="L27" s="21" t="str">
        <f>IF(SIGN(U27)=-1,"△","")</f>
        <v>△</v>
      </c>
      <c r="M27" s="24">
        <f>ROUND(K27/G27*100,1)</f>
        <v>10</v>
      </c>
      <c r="N27" s="21">
        <f>SUM(N28:N34)</f>
        <v>16831</v>
      </c>
      <c r="O27" s="21">
        <f>SUM(O28:O34)</f>
        <v>17927</v>
      </c>
      <c r="P27" s="22" t="str">
        <f>IF(SIGN(V27)=-1,"△","")</f>
        <v>△</v>
      </c>
      <c r="Q27" s="23">
        <f>ABS(V27)</f>
        <v>1096</v>
      </c>
      <c r="R27" s="41" t="str">
        <f>IF(SIGN(V27)=-1,"△","")</f>
        <v>△</v>
      </c>
      <c r="S27" s="68">
        <f>ROUND(Q27/O27*100,1)</f>
        <v>6.1</v>
      </c>
      <c r="T27" s="25"/>
      <c r="U27" s="73">
        <f>D27-G27</f>
        <v>-4188</v>
      </c>
      <c r="V27" s="73">
        <f>N27-O27</f>
        <v>-1096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6.5" customHeight="1">
      <c r="A28" s="62"/>
      <c r="B28" s="52" t="s">
        <v>11</v>
      </c>
      <c r="C28" s="45"/>
      <c r="D28" s="26">
        <f aca="true" t="shared" si="14" ref="D28:D34">SUM(E28:F28)</f>
        <v>8248</v>
      </c>
      <c r="E28" s="26">
        <v>3910</v>
      </c>
      <c r="F28" s="26">
        <v>4338</v>
      </c>
      <c r="G28" s="26">
        <f aca="true" t="shared" si="15" ref="G28:G34">SUM(H28:I28)</f>
        <v>9004</v>
      </c>
      <c r="H28" s="26">
        <v>4234</v>
      </c>
      <c r="I28" s="26">
        <v>4770</v>
      </c>
      <c r="J28" s="27" t="str">
        <f aca="true" t="shared" si="16" ref="J28:J34">IF(SIGN(U28)=-1,"△","")</f>
        <v>△</v>
      </c>
      <c r="K28" s="28">
        <f aca="true" t="shared" si="17" ref="K28:K34">ABS(U28)</f>
        <v>756</v>
      </c>
      <c r="L28" s="26" t="str">
        <f aca="true" t="shared" si="18" ref="L28:L34">IF(SIGN(U28)=-1,"△","")</f>
        <v>△</v>
      </c>
      <c r="M28" s="29">
        <f aca="true" t="shared" si="19" ref="M28:M34">ROUND(K28/G28*100,1)</f>
        <v>8.4</v>
      </c>
      <c r="N28" s="26">
        <v>3752</v>
      </c>
      <c r="O28" s="26">
        <v>3968</v>
      </c>
      <c r="P28" s="27" t="str">
        <f aca="true" t="shared" si="20" ref="P28:P34">IF(SIGN(V28)=-1,"△","")</f>
        <v>△</v>
      </c>
      <c r="Q28" s="28">
        <f aca="true" t="shared" si="21" ref="Q28:Q34">ABS(V28)</f>
        <v>216</v>
      </c>
      <c r="R28" s="42" t="str">
        <f aca="true" t="shared" si="22" ref="R28:R34">IF(SIGN(V28)=-1,"△","")</f>
        <v>△</v>
      </c>
      <c r="S28" s="69">
        <f aca="true" t="shared" si="23" ref="S28:S34">ROUND(Q28/O28*100,1)</f>
        <v>5.4</v>
      </c>
      <c r="T28" s="25"/>
      <c r="U28" s="73">
        <f aca="true" t="shared" si="24" ref="U28:U34">D28-G28</f>
        <v>-756</v>
      </c>
      <c r="V28" s="73">
        <f aca="true" t="shared" si="25" ref="V28:V34">N28-O28</f>
        <v>-216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2" ht="16.5" customHeight="1">
      <c r="A29" s="62"/>
      <c r="B29" s="52" t="s">
        <v>12</v>
      </c>
      <c r="C29" s="45"/>
      <c r="D29" s="26">
        <f t="shared" si="14"/>
        <v>4876</v>
      </c>
      <c r="E29" s="26">
        <v>2193</v>
      </c>
      <c r="F29" s="26">
        <v>2683</v>
      </c>
      <c r="G29" s="26">
        <f t="shared" si="15"/>
        <v>5428</v>
      </c>
      <c r="H29" s="26">
        <v>2421</v>
      </c>
      <c r="I29" s="26">
        <v>3007</v>
      </c>
      <c r="J29" s="27" t="str">
        <f t="shared" si="16"/>
        <v>△</v>
      </c>
      <c r="K29" s="28">
        <f t="shared" si="17"/>
        <v>552</v>
      </c>
      <c r="L29" s="26" t="str">
        <f t="shared" si="18"/>
        <v>△</v>
      </c>
      <c r="M29" s="29">
        <f t="shared" si="19"/>
        <v>10.2</v>
      </c>
      <c r="N29" s="26">
        <v>2173</v>
      </c>
      <c r="O29" s="26">
        <v>2307</v>
      </c>
      <c r="P29" s="27" t="str">
        <f t="shared" si="20"/>
        <v>△</v>
      </c>
      <c r="Q29" s="28">
        <f t="shared" si="21"/>
        <v>134</v>
      </c>
      <c r="R29" s="42" t="str">
        <f t="shared" si="22"/>
        <v>△</v>
      </c>
      <c r="S29" s="69">
        <f t="shared" si="23"/>
        <v>5.8</v>
      </c>
      <c r="U29" s="74">
        <f t="shared" si="24"/>
        <v>-552</v>
      </c>
      <c r="V29" s="74">
        <f t="shared" si="25"/>
        <v>-134</v>
      </c>
    </row>
    <row r="30" spans="1:22" ht="16.5" customHeight="1">
      <c r="A30" s="62"/>
      <c r="B30" s="52" t="s">
        <v>13</v>
      </c>
      <c r="C30" s="45"/>
      <c r="D30" s="26">
        <f t="shared" si="14"/>
        <v>4049</v>
      </c>
      <c r="E30" s="26">
        <v>1918</v>
      </c>
      <c r="F30" s="26">
        <v>2131</v>
      </c>
      <c r="G30" s="26">
        <f t="shared" si="15"/>
        <v>4409</v>
      </c>
      <c r="H30" s="26">
        <v>2102</v>
      </c>
      <c r="I30" s="26">
        <v>2307</v>
      </c>
      <c r="J30" s="27" t="str">
        <f t="shared" si="16"/>
        <v>△</v>
      </c>
      <c r="K30" s="28">
        <f t="shared" si="17"/>
        <v>360</v>
      </c>
      <c r="L30" s="26" t="str">
        <f t="shared" si="18"/>
        <v>△</v>
      </c>
      <c r="M30" s="29">
        <f t="shared" si="19"/>
        <v>8.2</v>
      </c>
      <c r="N30" s="26">
        <v>1765</v>
      </c>
      <c r="O30" s="26">
        <v>1868</v>
      </c>
      <c r="P30" s="27" t="str">
        <f t="shared" si="20"/>
        <v>△</v>
      </c>
      <c r="Q30" s="28">
        <f t="shared" si="21"/>
        <v>103</v>
      </c>
      <c r="R30" s="42" t="str">
        <f t="shared" si="22"/>
        <v>△</v>
      </c>
      <c r="S30" s="69">
        <f t="shared" si="23"/>
        <v>5.5</v>
      </c>
      <c r="U30" s="74">
        <f t="shared" si="24"/>
        <v>-360</v>
      </c>
      <c r="V30" s="74">
        <f t="shared" si="25"/>
        <v>-103</v>
      </c>
    </row>
    <row r="31" spans="1:22" ht="16.5" customHeight="1">
      <c r="A31" s="62"/>
      <c r="B31" s="52" t="s">
        <v>14</v>
      </c>
      <c r="C31" s="45"/>
      <c r="D31" s="26">
        <f t="shared" si="14"/>
        <v>3906</v>
      </c>
      <c r="E31" s="26">
        <v>1791</v>
      </c>
      <c r="F31" s="26">
        <v>2115</v>
      </c>
      <c r="G31" s="26">
        <f t="shared" si="15"/>
        <v>4408</v>
      </c>
      <c r="H31" s="26">
        <v>2029</v>
      </c>
      <c r="I31" s="26">
        <v>2379</v>
      </c>
      <c r="J31" s="27" t="str">
        <f t="shared" si="16"/>
        <v>△</v>
      </c>
      <c r="K31" s="28">
        <f t="shared" si="17"/>
        <v>502</v>
      </c>
      <c r="L31" s="26" t="str">
        <f t="shared" si="18"/>
        <v>△</v>
      </c>
      <c r="M31" s="29">
        <f t="shared" si="19"/>
        <v>11.4</v>
      </c>
      <c r="N31" s="26">
        <v>1729</v>
      </c>
      <c r="O31" s="26">
        <v>1863</v>
      </c>
      <c r="P31" s="27" t="str">
        <f t="shared" si="20"/>
        <v>△</v>
      </c>
      <c r="Q31" s="28">
        <f t="shared" si="21"/>
        <v>134</v>
      </c>
      <c r="R31" s="42" t="str">
        <f t="shared" si="22"/>
        <v>△</v>
      </c>
      <c r="S31" s="69">
        <f t="shared" si="23"/>
        <v>7.2</v>
      </c>
      <c r="U31" s="74">
        <f t="shared" si="24"/>
        <v>-502</v>
      </c>
      <c r="V31" s="74">
        <f t="shared" si="25"/>
        <v>-134</v>
      </c>
    </row>
    <row r="32" spans="1:22" ht="16.5" customHeight="1">
      <c r="A32" s="62"/>
      <c r="B32" s="52" t="s">
        <v>15</v>
      </c>
      <c r="C32" s="45"/>
      <c r="D32" s="26">
        <f t="shared" si="14"/>
        <v>2690</v>
      </c>
      <c r="E32" s="26">
        <v>1372</v>
      </c>
      <c r="F32" s="26">
        <v>1318</v>
      </c>
      <c r="G32" s="26">
        <f t="shared" si="15"/>
        <v>3033</v>
      </c>
      <c r="H32" s="26">
        <v>1524</v>
      </c>
      <c r="I32" s="26">
        <v>1509</v>
      </c>
      <c r="J32" s="27" t="str">
        <f t="shared" si="16"/>
        <v>△</v>
      </c>
      <c r="K32" s="28">
        <f t="shared" si="17"/>
        <v>343</v>
      </c>
      <c r="L32" s="26" t="str">
        <f t="shared" si="18"/>
        <v>△</v>
      </c>
      <c r="M32" s="29">
        <f t="shared" si="19"/>
        <v>11.3</v>
      </c>
      <c r="N32" s="26">
        <v>1270</v>
      </c>
      <c r="O32" s="26">
        <v>1364</v>
      </c>
      <c r="P32" s="27" t="str">
        <f t="shared" si="20"/>
        <v>△</v>
      </c>
      <c r="Q32" s="28">
        <f t="shared" si="21"/>
        <v>94</v>
      </c>
      <c r="R32" s="42" t="str">
        <f t="shared" si="22"/>
        <v>△</v>
      </c>
      <c r="S32" s="69">
        <f t="shared" si="23"/>
        <v>6.9</v>
      </c>
      <c r="U32" s="74">
        <f t="shared" si="24"/>
        <v>-343</v>
      </c>
      <c r="V32" s="74">
        <f t="shared" si="25"/>
        <v>-94</v>
      </c>
    </row>
    <row r="33" spans="1:22" ht="16.5" customHeight="1">
      <c r="A33" s="62"/>
      <c r="B33" s="52" t="s">
        <v>16</v>
      </c>
      <c r="C33" s="45"/>
      <c r="D33" s="26">
        <f t="shared" si="14"/>
        <v>5628</v>
      </c>
      <c r="E33" s="26">
        <v>2680</v>
      </c>
      <c r="F33" s="26">
        <v>2948</v>
      </c>
      <c r="G33" s="26">
        <f t="shared" si="15"/>
        <v>6186</v>
      </c>
      <c r="H33" s="26">
        <v>2951</v>
      </c>
      <c r="I33" s="26">
        <v>3235</v>
      </c>
      <c r="J33" s="27" t="str">
        <f t="shared" si="16"/>
        <v>△</v>
      </c>
      <c r="K33" s="28">
        <f t="shared" si="17"/>
        <v>558</v>
      </c>
      <c r="L33" s="26" t="str">
        <f t="shared" si="18"/>
        <v>△</v>
      </c>
      <c r="M33" s="29">
        <f t="shared" si="19"/>
        <v>9</v>
      </c>
      <c r="N33" s="26">
        <v>2280</v>
      </c>
      <c r="O33" s="26">
        <v>2388</v>
      </c>
      <c r="P33" s="27" t="str">
        <f t="shared" si="20"/>
        <v>△</v>
      </c>
      <c r="Q33" s="28">
        <f t="shared" si="21"/>
        <v>108</v>
      </c>
      <c r="R33" s="42" t="str">
        <f t="shared" si="22"/>
        <v>△</v>
      </c>
      <c r="S33" s="69">
        <f t="shared" si="23"/>
        <v>4.5</v>
      </c>
      <c r="U33" s="74">
        <f t="shared" si="24"/>
        <v>-558</v>
      </c>
      <c r="V33" s="74">
        <f t="shared" si="25"/>
        <v>-108</v>
      </c>
    </row>
    <row r="34" spans="1:22" ht="16.5" customHeight="1" thickBot="1">
      <c r="A34" s="62"/>
      <c r="B34" s="52" t="s">
        <v>17</v>
      </c>
      <c r="C34" s="45"/>
      <c r="D34" s="26">
        <f t="shared" si="14"/>
        <v>8473</v>
      </c>
      <c r="E34" s="26">
        <v>3952</v>
      </c>
      <c r="F34" s="26">
        <v>4521</v>
      </c>
      <c r="G34" s="26">
        <f t="shared" si="15"/>
        <v>9590</v>
      </c>
      <c r="H34" s="26">
        <v>4478</v>
      </c>
      <c r="I34" s="26">
        <v>5112</v>
      </c>
      <c r="J34" s="27" t="str">
        <f t="shared" si="16"/>
        <v>△</v>
      </c>
      <c r="K34" s="28">
        <f t="shared" si="17"/>
        <v>1117</v>
      </c>
      <c r="L34" s="26" t="str">
        <f t="shared" si="18"/>
        <v>△</v>
      </c>
      <c r="M34" s="29">
        <f t="shared" si="19"/>
        <v>11.6</v>
      </c>
      <c r="N34" s="26">
        <v>3862</v>
      </c>
      <c r="O34" s="26">
        <v>4169</v>
      </c>
      <c r="P34" s="27" t="str">
        <f t="shared" si="20"/>
        <v>△</v>
      </c>
      <c r="Q34" s="28">
        <f t="shared" si="21"/>
        <v>307</v>
      </c>
      <c r="R34" s="42" t="str">
        <f t="shared" si="22"/>
        <v>△</v>
      </c>
      <c r="S34" s="69">
        <f t="shared" si="23"/>
        <v>7.4</v>
      </c>
      <c r="U34" s="74">
        <f t="shared" si="24"/>
        <v>-1117</v>
      </c>
      <c r="V34" s="74">
        <f t="shared" si="25"/>
        <v>-307</v>
      </c>
    </row>
    <row r="35" spans="1:19" ht="15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256" ht="12">
      <c r="A36" s="44"/>
      <c r="B36" s="72" t="s">
        <v>40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12">
      <c r="A37" s="44"/>
      <c r="B37" s="72" t="s">
        <v>38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2">
      <c r="A38" s="44"/>
      <c r="B38" s="54" t="s">
        <v>18</v>
      </c>
      <c r="C38" s="25"/>
      <c r="D38" s="75" t="s">
        <v>37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19" ht="12.75">
      <c r="A39" s="4"/>
      <c r="C39" s="4"/>
      <c r="D39" s="7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3:5" ht="12.75">
      <c r="C40" s="5"/>
      <c r="D40" s="5"/>
      <c r="E40" s="5"/>
    </row>
  </sheetData>
  <sheetProtection/>
  <printOptions horizontalCentered="1"/>
  <pageMargins left="0.71" right="0.55" top="0.9840277777777777" bottom="0.65" header="0.512" footer="0.51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高川＿直幸</dc:creator>
  <cp:keywords/>
  <dc:description/>
  <cp:lastModifiedBy>kouhou</cp:lastModifiedBy>
  <cp:lastPrinted>2008-03-19T05:55:17Z</cp:lastPrinted>
  <dcterms:created xsi:type="dcterms:W3CDTF">2003-02-19T06:35:02Z</dcterms:created>
  <dcterms:modified xsi:type="dcterms:W3CDTF">2017-08-18T05:15:01Z</dcterms:modified>
  <cp:category/>
  <cp:version/>
  <cp:contentType/>
  <cp:contentStatus/>
</cp:coreProperties>
</file>