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<sst xmlns="http://schemas.openxmlformats.org/spreadsheetml/2006/main" count="218" uniqueCount="108">
  <si>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</si>
  <si>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</si>
  <si>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</si>
  <si>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</si>
  <si>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</si>
  <si>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</si>
  <si>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</si>
  <si>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</si>
  <si>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</si>
  <si>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</si>
  <si>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</si>
  <si>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</si>
  <si>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</si>
  <si>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</si>
  <si>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</si>
  <si>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</si>
  <si>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</si>
  <si>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</si>
  <si>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</si>
  <si>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</si>
  <si>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</si>
  <si>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</si>
  <si>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</si>
  <si>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</si>
  <si>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</si>
  <si>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</si>
  <si>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</si>
  <si>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</si>
  <si>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</si>
  <si>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</si>
  <si>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</si>
  <si>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</si>
  <si>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</si>
  <si>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</si>
  <si>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</si>
  <si>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</si>
  <si>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</si>
  <si>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</si>
  <si>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</si>
  <si>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</si>
  <si>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</si>
  <si>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</si>
  <si>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</si>
  <si>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</si>
  <si>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</si>
  <si>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</si>
  <si>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</si>
  <si>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</si>
  <si>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</si>
  <si>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</si>
  <si>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</si>
  <si>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</si>
  <si>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</si>
  <si>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</si>
  <si>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</si>
  <si>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</si>
  <si>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</si>
  <si>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</si>
  <si>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</si>
  <si>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</si>
  <si>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</si>
  <si>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</si>
  <si>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</si>
  <si>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</si>
  <si>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</si>
  <si>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</si>
  <si>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</si>
  <si>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</si>
  <si>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</si>
  <si>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</si>
  <si>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</si>
  <si>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</si>
  <si>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</si>
  <si>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</si>
  <si>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</si>
  <si>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</si>
  <si>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</si>
  <si>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</si>
  <si>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</si>
  <si>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</si>
  <si>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</si>
  <si>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</si>
  <si>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</si>
  <si>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</si>
  <si>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</si>
  <si>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</si>
  <si>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</si>
  <si>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</si>
  <si>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</si>
  <si>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</si>
  <si>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</si>
  <si>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</si>
  <si>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</si>
  <si>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上ノ国町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</si>
  <si>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</si>
  <si>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</si>
  <si>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</si>
  <si>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</si>
  <si>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</si>
  <si>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</si>
  <si>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</si>
  <si>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</si>
  <si>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</si>
  <si>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</si>
  <si>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</si>
  <si>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及び料金回収率の比率から見て、経営的には、企画的安定しているものと思われるが、施設利用率及び有収率の比率から、漏水により収益に反映されていないため、早急な対策が必要となってくる。</t>
    <rPh sb="1" eb="3">
      <t>ケイジョウ</t>
    </rPh>
    <rPh sb="3" eb="5">
      <t>シュウシ</t>
    </rPh>
    <rPh sb="5" eb="7">
      <t>ヒリツ</t>
    </rPh>
    <rPh sb="7" eb="8">
      <t>オヨ</t>
    </rPh>
    <rPh sb="9" eb="11">
      <t>リョウキン</t>
    </rPh>
    <rPh sb="11" eb="13">
      <t>カイシュウ</t>
    </rPh>
    <rPh sb="13" eb="14">
      <t>リツ</t>
    </rPh>
    <rPh sb="15" eb="17">
      <t>ヒリツ</t>
    </rPh>
    <rPh sb="19" eb="20">
      <t>ミ</t>
    </rPh>
    <rPh sb="22" eb="25">
      <t>ケイエイテキ</t>
    </rPh>
    <rPh sb="28" eb="31">
      <t>キカクテキ</t>
    </rPh>
    <rPh sb="31" eb="33">
      <t>アンテイ</t>
    </rPh>
    <rPh sb="40" eb="41">
      <t>オモ</t>
    </rPh>
    <rPh sb="46" eb="48">
      <t>シセツ</t>
    </rPh>
    <rPh sb="48" eb="51">
      <t>リヨウリツ</t>
    </rPh>
    <rPh sb="51" eb="52">
      <t>オヨ</t>
    </rPh>
    <rPh sb="53" eb="55">
      <t>ユウシュウ</t>
    </rPh>
    <rPh sb="55" eb="56">
      <t>リツ</t>
    </rPh>
    <rPh sb="57" eb="59">
      <t>ヒリツ</t>
    </rPh>
    <rPh sb="62" eb="64">
      <t>ロウスイ</t>
    </rPh>
    <rPh sb="67" eb="69">
      <t>シュウエキ</t>
    </rPh>
    <rPh sb="70" eb="72">
      <t>ハンエイ</t>
    </rPh>
    <rPh sb="81" eb="83">
      <t>ソウキュウ</t>
    </rPh>
    <rPh sb="84" eb="86">
      <t>タイサク</t>
    </rPh>
    <rPh sb="87" eb="89">
      <t>ヒツヨウ</t>
    </rPh>
    <phoneticPr fontId="4"/>
  </si>
  <si>
    <t>　近年、老朽管の更新は進んできてはいるが、今後も継続して更新していくことが必要となってくる。</t>
    <rPh sb="1" eb="3">
      <t>キンネン</t>
    </rPh>
    <rPh sb="4" eb="6">
      <t>ロウキュウ</t>
    </rPh>
    <rPh sb="6" eb="7">
      <t>カン</t>
    </rPh>
    <rPh sb="8" eb="10">
      <t>コウシン</t>
    </rPh>
    <rPh sb="11" eb="12">
      <t>スス</t>
    </rPh>
    <rPh sb="21" eb="23">
      <t>コンゴ</t>
    </rPh>
    <rPh sb="24" eb="26">
      <t>ケイゾク</t>
    </rPh>
    <rPh sb="28" eb="30">
      <t>コウシン</t>
    </rPh>
    <rPh sb="37" eb="39">
      <t>ヒツヨウ</t>
    </rPh>
    <phoneticPr fontId="4"/>
  </si>
  <si>
    <t>　水道施設の老朽化に伴う更新投資の増大や人口減少に伴う料金収入の減少により、経営環境はますます厳しくなることが予想される。</t>
    <rPh sb="1" eb="3">
      <t>スイドウ</t>
    </rPh>
    <rPh sb="3" eb="5">
      <t>シセツ</t>
    </rPh>
    <rPh sb="6" eb="9">
      <t>ロウキュウカ</t>
    </rPh>
    <rPh sb="10" eb="11">
      <t>トモナ</t>
    </rPh>
    <rPh sb="12" eb="14">
      <t>コウシン</t>
    </rPh>
    <rPh sb="14" eb="16">
      <t>トウシ</t>
    </rPh>
    <rPh sb="17" eb="19">
      <t>ゾウダイ</t>
    </rPh>
    <rPh sb="20" eb="22">
      <t>ジンコウ</t>
    </rPh>
    <rPh sb="22" eb="24">
      <t>ゲンショウ</t>
    </rPh>
    <rPh sb="25" eb="26">
      <t>トモナ</t>
    </rPh>
    <rPh sb="27" eb="29">
      <t>リョウキン</t>
    </rPh>
    <rPh sb="29" eb="31">
      <t>シュウニュウ</t>
    </rPh>
    <rPh sb="32" eb="34">
      <t>ゲンショウ</t>
    </rPh>
    <rPh sb="38" eb="40">
      <t>ケイエイ</t>
    </rPh>
    <rPh sb="40" eb="42">
      <t>カンキョウ</t>
    </rPh>
    <rPh sb="47" eb="48">
      <t>キビ</t>
    </rPh>
    <rPh sb="55" eb="57">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</si>
</sst>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0.38</c:v>
                </c:pt>
                <c:pt idx="1">
                  <c:v>0</c:v>
                </c:pt>
                <c:pt idx="2" formatCode="#,##0.00;&quot;△&quot;#,##0.00;&quot;-&quot;">
                  <c:v>1.61</c:v>
                </c:pt>
                <c:pt idx="3" formatCode="#,##0.00;&quot;△&quot;#,##0.00;&quot;-&quot;">
                  <c:v>7.42</c:v>
                </c:pt>
                <c:pt idx="4" formatCode="#,##0.00;&quot;△&quot;#,##0.00;&quot;-&quot;">
                  <c:v>9.23</c:v>
                </c:pt>
              </c:numCache>
            </c:numRef>
          </c:val>
        </c:ser>
        <c:dLbls>
          <c:showLegendKey val="0"/>
          <c:showVal val="0"/>
          <c:showCatName val="0"/>
          <c:showSerName val="0"/>
          <c:showPercent val="0"/>
          <c:showBubbleSize val="0"/>
        </c:dLbls>
        <c:gapWidth val="150"/>
        <c:axId val="37746944"/>
        <c:axId val="377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37746944"/>
        <c:axId val="37749120"/>
      </c:lineChart>
      <c:dateAx>
        <c:axId val="37746944"/>
        <c:scaling>
          <c:orientation val="minMax"/>
        </c:scaling>
        <c:delete val="1"/>
        <c:axPos val="b"/>
        <c:numFmt formatCode="ge" sourceLinked="1"/>
        <c:majorTickMark val="none"/>
        <c:minorTickMark val="none"/>
        <c:tickLblPos val="none"/>
        <c:crossAx val="37749120"/>
        <c:crosses val="autoZero"/>
        <c:auto val="1"/>
        <c:lblOffset val="100"/>
        <c:baseTimeUnit val="years"/>
      </c:dateAx>
      <c:valAx>
        <c:axId val="377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77.47</c:v>
                </c:pt>
                <c:pt idx="1">
                  <c:v>75</c:v>
                </c:pt>
                <c:pt idx="2">
                  <c:v>67.56</c:v>
                </c:pt>
                <c:pt idx="3">
                  <c:v>62.22</c:v>
                </c:pt>
                <c:pt idx="4">
                  <c:v>56.48</c:v>
                </c:pt>
              </c:numCache>
            </c:numRef>
          </c:val>
        </c:ser>
        <c:dLbls>
          <c:showLegendKey val="0"/>
          <c:showVal val="0"/>
          <c:showCatName val="0"/>
          <c:showSerName val="0"/>
          <c:showPercent val="0"/>
          <c:showBubbleSize val="0"/>
        </c:dLbls>
        <c:gapWidth val="150"/>
        <c:axId val="37223808"/>
        <c:axId val="3723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37223808"/>
        <c:axId val="37234176"/>
      </c:lineChart>
      <c:dateAx>
        <c:axId val="37223808"/>
        <c:scaling>
          <c:orientation val="minMax"/>
        </c:scaling>
        <c:delete val="1"/>
        <c:axPos val="b"/>
        <c:numFmt formatCode="ge" sourceLinked="1"/>
        <c:majorTickMark val="none"/>
        <c:minorTickMark val="none"/>
        <c:tickLblPos val="none"/>
        <c:crossAx val="37234176"/>
        <c:crosses val="autoZero"/>
        <c:auto val="1"/>
        <c:lblOffset val="100"/>
        <c:baseTimeUnit val="years"/>
      </c:dateAx>
      <c:valAx>
        <c:axId val="372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38.03</c:v>
                </c:pt>
                <c:pt idx="1">
                  <c:v>38.31</c:v>
                </c:pt>
                <c:pt idx="2">
                  <c:v>41.63</c:v>
                </c:pt>
                <c:pt idx="3">
                  <c:v>44.99</c:v>
                </c:pt>
                <c:pt idx="4">
                  <c:v>47.06</c:v>
                </c:pt>
              </c:numCache>
            </c:numRef>
          </c:val>
        </c:ser>
        <c:dLbls>
          <c:showLegendKey val="0"/>
          <c:showVal val="0"/>
          <c:showCatName val="0"/>
          <c:showSerName val="0"/>
          <c:showPercent val="0"/>
          <c:showBubbleSize val="0"/>
        </c:dLbls>
        <c:gapWidth val="150"/>
        <c:axId val="37243904"/>
        <c:axId val="372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37243904"/>
        <c:axId val="37250176"/>
      </c:lineChart>
      <c:dateAx>
        <c:axId val="37243904"/>
        <c:scaling>
          <c:orientation val="minMax"/>
        </c:scaling>
        <c:delete val="1"/>
        <c:axPos val="b"/>
        <c:numFmt formatCode="ge" sourceLinked="1"/>
        <c:majorTickMark val="none"/>
        <c:minorTickMark val="none"/>
        <c:tickLblPos val="none"/>
        <c:crossAx val="37250176"/>
        <c:crosses val="autoZero"/>
        <c:auto val="1"/>
        <c:lblOffset val="100"/>
        <c:baseTimeUnit val="years"/>
      </c:dateAx>
      <c:valAx>
        <c:axId val="372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101.61</c:v>
                </c:pt>
                <c:pt idx="1">
                  <c:v>106.88</c:v>
                </c:pt>
                <c:pt idx="2">
                  <c:v>99.59</c:v>
                </c:pt>
                <c:pt idx="3">
                  <c:v>100.66</c:v>
                </c:pt>
                <c:pt idx="4">
                  <c:v>93.96</c:v>
                </c:pt>
              </c:numCache>
            </c:numRef>
          </c:val>
        </c:ser>
        <c:dLbls>
          <c:showLegendKey val="0"/>
          <c:showVal val="0"/>
          <c:showCatName val="0"/>
          <c:showSerName val="0"/>
          <c:showPercent val="0"/>
          <c:showBubbleSize val="0"/>
        </c:dLbls>
        <c:gapWidth val="150"/>
        <c:axId val="37787904"/>
        <c:axId val="3779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37787904"/>
        <c:axId val="37790848"/>
      </c:lineChart>
      <c:dateAx>
        <c:axId val="37787904"/>
        <c:scaling>
          <c:orientation val="minMax"/>
        </c:scaling>
        <c:delete val="1"/>
        <c:axPos val="b"/>
        <c:numFmt formatCode="ge" sourceLinked="1"/>
        <c:majorTickMark val="none"/>
        <c:minorTickMark val="none"/>
        <c:tickLblPos val="none"/>
        <c:crossAx val="37790848"/>
        <c:crosses val="autoZero"/>
        <c:auto val="1"/>
        <c:lblOffset val="100"/>
        <c:baseTimeUnit val="years"/>
      </c:dateAx>
      <c:valAx>
        <c:axId val="377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957440"/>
        <c:axId val="389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957440"/>
        <c:axId val="38959360"/>
      </c:lineChart>
      <c:dateAx>
        <c:axId val="38957440"/>
        <c:scaling>
          <c:orientation val="minMax"/>
        </c:scaling>
        <c:delete val="1"/>
        <c:axPos val="b"/>
        <c:numFmt formatCode="ge" sourceLinked="1"/>
        <c:majorTickMark val="none"/>
        <c:minorTickMark val="none"/>
        <c:tickLblPos val="none"/>
        <c:crossAx val="38959360"/>
        <c:crosses val="autoZero"/>
        <c:auto val="1"/>
        <c:lblOffset val="100"/>
        <c:baseTimeUnit val="years"/>
      </c:dateAx>
      <c:valAx>
        <c:axId val="389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254656"/>
        <c:axId val="490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54656"/>
        <c:axId val="49082752"/>
      </c:lineChart>
      <c:dateAx>
        <c:axId val="39254656"/>
        <c:scaling>
          <c:orientation val="minMax"/>
        </c:scaling>
        <c:delete val="1"/>
        <c:axPos val="b"/>
        <c:numFmt formatCode="ge" sourceLinked="1"/>
        <c:majorTickMark val="none"/>
        <c:minorTickMark val="none"/>
        <c:tickLblPos val="none"/>
        <c:crossAx val="49082752"/>
        <c:crosses val="autoZero"/>
        <c:auto val="1"/>
        <c:lblOffset val="100"/>
        <c:baseTimeUnit val="years"/>
      </c:dateAx>
      <c:valAx>
        <c:axId val="490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696576"/>
        <c:axId val="527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696576"/>
        <c:axId val="52788224"/>
      </c:lineChart>
      <c:dateAx>
        <c:axId val="52696576"/>
        <c:scaling>
          <c:orientation val="minMax"/>
        </c:scaling>
        <c:delete val="1"/>
        <c:axPos val="b"/>
        <c:numFmt formatCode="ge" sourceLinked="1"/>
        <c:majorTickMark val="none"/>
        <c:minorTickMark val="none"/>
        <c:tickLblPos val="none"/>
        <c:crossAx val="52788224"/>
        <c:crosses val="autoZero"/>
        <c:auto val="1"/>
        <c:lblOffset val="100"/>
        <c:baseTimeUnit val="years"/>
      </c:dateAx>
      <c:valAx>
        <c:axId val="527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257216"/>
        <c:axId val="1012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57216"/>
        <c:axId val="101259520"/>
      </c:lineChart>
      <c:dateAx>
        <c:axId val="101257216"/>
        <c:scaling>
          <c:orientation val="minMax"/>
        </c:scaling>
        <c:delete val="1"/>
        <c:axPos val="b"/>
        <c:numFmt formatCode="ge" sourceLinked="1"/>
        <c:majorTickMark val="none"/>
        <c:minorTickMark val="none"/>
        <c:tickLblPos val="none"/>
        <c:crossAx val="101259520"/>
        <c:crosses val="autoZero"/>
        <c:auto val="1"/>
        <c:lblOffset val="100"/>
        <c:baseTimeUnit val="years"/>
      </c:dateAx>
      <c:valAx>
        <c:axId val="1012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283.52</c:v>
                </c:pt>
                <c:pt idx="1">
                  <c:v>403.09</c:v>
                </c:pt>
                <c:pt idx="2">
                  <c:v>676.88</c:v>
                </c:pt>
                <c:pt idx="3">
                  <c:v>1016.84</c:v>
                </c:pt>
                <c:pt idx="4">
                  <c:v>1498.6</c:v>
                </c:pt>
              </c:numCache>
            </c:numRef>
          </c:val>
        </c:ser>
        <c:dLbls>
          <c:showLegendKey val="0"/>
          <c:showVal val="0"/>
          <c:showCatName val="0"/>
          <c:showSerName val="0"/>
          <c:showPercent val="0"/>
          <c:showBubbleSize val="0"/>
        </c:dLbls>
        <c:gapWidth val="150"/>
        <c:axId val="116032256"/>
        <c:axId val="1402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16032256"/>
        <c:axId val="140210560"/>
      </c:lineChart>
      <c:dateAx>
        <c:axId val="116032256"/>
        <c:scaling>
          <c:orientation val="minMax"/>
        </c:scaling>
        <c:delete val="1"/>
        <c:axPos val="b"/>
        <c:numFmt formatCode="ge" sourceLinked="1"/>
        <c:majorTickMark val="none"/>
        <c:minorTickMark val="none"/>
        <c:tickLblPos val="none"/>
        <c:crossAx val="140210560"/>
        <c:crosses val="autoZero"/>
        <c:auto val="1"/>
        <c:lblOffset val="100"/>
        <c:baseTimeUnit val="years"/>
      </c:dateAx>
      <c:valAx>
        <c:axId val="1402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98.08</c:v>
                </c:pt>
                <c:pt idx="1">
                  <c:v>95.93</c:v>
                </c:pt>
                <c:pt idx="2">
                  <c:v>82.91</c:v>
                </c:pt>
                <c:pt idx="3">
                  <c:v>83.79</c:v>
                </c:pt>
                <c:pt idx="4">
                  <c:v>76.209999999999994</c:v>
                </c:pt>
              </c:numCache>
            </c:numRef>
          </c:val>
        </c:ser>
        <c:dLbls>
          <c:showLegendKey val="0"/>
          <c:showVal val="0"/>
          <c:showCatName val="0"/>
          <c:showSerName val="0"/>
          <c:showPercent val="0"/>
          <c:showBubbleSize val="0"/>
        </c:dLbls>
        <c:gapWidth val="150"/>
        <c:axId val="144931840"/>
        <c:axId val="1453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44931840"/>
        <c:axId val="145392768"/>
      </c:lineChart>
      <c:dateAx>
        <c:axId val="144931840"/>
        <c:scaling>
          <c:orientation val="minMax"/>
        </c:scaling>
        <c:delete val="1"/>
        <c:axPos val="b"/>
        <c:numFmt formatCode="ge" sourceLinked="1"/>
        <c:majorTickMark val="none"/>
        <c:minorTickMark val="none"/>
        <c:tickLblPos val="none"/>
        <c:crossAx val="145392768"/>
        <c:crosses val="autoZero"/>
        <c:auto val="1"/>
        <c:lblOffset val="100"/>
        <c:baseTimeUnit val="years"/>
      </c:dateAx>
      <c:valAx>
        <c:axId val="1453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203.53</c:v>
                </c:pt>
                <c:pt idx="1">
                  <c:v>208.49</c:v>
                </c:pt>
                <c:pt idx="2">
                  <c:v>241.12</c:v>
                </c:pt>
                <c:pt idx="3">
                  <c:v>242.65</c:v>
                </c:pt>
                <c:pt idx="4">
                  <c:v>269.5</c:v>
                </c:pt>
              </c:numCache>
            </c:numRef>
          </c:val>
        </c:ser>
        <c:dLbls>
          <c:showLegendKey val="0"/>
          <c:showVal val="0"/>
          <c:showCatName val="0"/>
          <c:showSerName val="0"/>
          <c:showPercent val="0"/>
          <c:showBubbleSize val="0"/>
        </c:dLbls>
        <c:gapWidth val="150"/>
        <c:axId val="37208064"/>
        <c:axId val="372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37208064"/>
        <c:axId val="37209984"/>
      </c:lineChart>
      <c:dateAx>
        <c:axId val="37208064"/>
        <c:scaling>
          <c:orientation val="minMax"/>
        </c:scaling>
        <c:delete val="1"/>
        <c:axPos val="b"/>
        <c:numFmt formatCode="ge" sourceLinked="1"/>
        <c:majorTickMark val="none"/>
        <c:minorTickMark val="none"/>
        <c:tickLblPos val="none"/>
        <c:crossAx val="37209984"/>
        <c:crosses val="autoZero"/>
        <c:auto val="1"/>
        <c:lblOffset val="100"/>
        <c:baseTimeUnit val="years"/>
      </c:dateAx>
      <c:valAx>
        <c:axId val="372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北海道　上ノ国町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5297</v>
      </c>
      <c r="AJ8" s="74"/>
      <c r="AK8" s="74"/>
      <c r="AL8" s="74"/>
      <c r="AM8" s="74"/>
      <c r="AN8" s="74"/>
      <c r="AO8" s="74"/>
      <c r="AP8" s="75"/>
      <c r="AQ8" s="56">
        <f>データ!R6</f>
        <v>547.71</v>
      </c>
      <c r="AR8" s="56"/>
      <c r="AS8" s="56"/>
      <c r="AT8" s="56"/>
      <c r="AU8" s="56"/>
      <c r="AV8" s="56"/>
      <c r="AW8" s="56"/>
      <c r="AX8" s="56"/>
      <c r="AY8" s="56">
        <f>データ!S6</f>
        <v>9.67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22.08</v>
      </c>
      <c r="S10" s="56"/>
      <c r="T10" s="56"/>
      <c r="U10" s="56"/>
      <c r="V10" s="56"/>
      <c r="W10" s="56"/>
      <c r="X10" s="56"/>
      <c r="Y10" s="56"/>
      <c r="Z10" s="64">
        <f>データ!P6</f>
        <v>3240</v>
      </c>
      <c r="AA10" s="64"/>
      <c r="AB10" s="64"/>
      <c r="AC10" s="64"/>
      <c r="AD10" s="64"/>
      <c r="AE10" s="64"/>
      <c r="AF10" s="64"/>
      <c r="AG10" s="64"/>
      <c r="AH10" s="2"/>
      <c r="AI10" s="64">
        <f>データ!T6</f>
        <v>1157</v>
      </c>
      <c r="AJ10" s="64"/>
      <c r="AK10" s="64"/>
      <c r="AL10" s="64"/>
      <c r="AM10" s="64"/>
      <c r="AN10" s="64"/>
      <c r="AO10" s="64"/>
      <c r="AP10" s="64"/>
      <c r="AQ10" s="56">
        <f>データ!U6</f>
        <v>4.8</v>
      </c>
      <c r="AR10" s="56"/>
      <c r="AS10" s="56"/>
      <c r="AT10" s="56"/>
      <c r="AU10" s="56"/>
      <c r="AV10" s="56"/>
      <c r="AW10" s="56"/>
      <c r="AX10" s="56"/>
      <c r="AY10" s="56">
        <f>データ!V6</f>
        <v>241.04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13625</v>
      </c>
      <c r="D6" s="31">
        <f t="shared" si="3"/>
        <v>47</v>
      </c>
      <c r="E6" s="31">
        <f t="shared" si="3"/>
        <v>1</v>
      </c>
      <c r="F6" s="31">
        <f t="shared" si="3"/>
        <v>0</v>
      </c>
      <c r="G6" s="31">
        <f t="shared" si="3"/>
        <v>0</v>
      </c>
      <c r="H6" s="31" t="str">
        <f t="shared" si="3"/>
        <v>北海道　上ノ国町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22.08</v>
      </c>
      <c r="P6" s="32">
        <f t="shared" si="3"/>
        <v>3240</v>
      </c>
      <c r="Q6" s="32">
        <f t="shared" si="3"/>
        <v>5297</v>
      </c>
      <c r="R6" s="32">
        <f t="shared" si="3"/>
        <v>547.71</v>
      </c>
      <c r="S6" s="32">
        <f t="shared" si="3"/>
        <v>9.67</v>
      </c>
      <c r="T6" s="32">
        <f t="shared" si="3"/>
        <v>1157</v>
      </c>
      <c r="U6" s="32">
        <f t="shared" si="3"/>
        <v>4.8</v>
      </c>
      <c r="V6" s="32">
        <f t="shared" si="3"/>
        <v>241.04</v>
      </c>
      <c r="W6" s="33">
        <f>IF(W7="",NA(),W7)</f>
        <v>101.61</v>
      </c>
      <c r="X6" s="33">
        <f t="shared" ref="X6:AF6" si="4">IF(X7="",NA(),X7)</f>
        <v>106.88</v>
      </c>
      <c r="Y6" s="33">
        <f t="shared" si="4"/>
        <v>99.59</v>
      </c>
      <c r="Z6" s="33">
        <f t="shared" si="4"/>
        <v>100.66</v>
      </c>
      <c r="AA6" s="33">
        <f t="shared" si="4"/>
        <v>93.96</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283.52</v>
      </c>
      <c r="BE6" s="33">
        <f t="shared" ref="BE6:BM6" si="7">IF(BE7="",NA(),BE7)</f>
        <v>403.09</v>
      </c>
      <c r="BF6" s="33">
        <f t="shared" si="7"/>
        <v>676.88</v>
      </c>
      <c r="BG6" s="33">
        <f t="shared" si="7"/>
        <v>1016.84</v>
      </c>
      <c r="BH6" s="33">
        <f t="shared" si="7"/>
        <v>1498.6</v>
      </c>
      <c r="BI6" s="33">
        <f t="shared" si="7"/>
        <v>1442.51</v>
      </c>
      <c r="BJ6" s="33">
        <f t="shared" si="7"/>
        <v>1496.15</v>
      </c>
      <c r="BK6" s="33">
        <f t="shared" si="7"/>
        <v>1462.56</v>
      </c>
      <c r="BL6" s="33">
        <f t="shared" si="7"/>
        <v>1486.62</v>
      </c>
      <c r="BM6" s="33">
        <f t="shared" si="7"/>
        <v>1510.14</v>
      </c>
      <c r="BN6" s="32" t="str">
        <f>IF(BN7="","",IF(BN7="-","【-】","【"&amp;SUBSTITUTE(TEXT(BN7,"#,##0.00"),"-","△")&amp;"】"))</f>
        <v>【1,242.90】</v>
      </c>
      <c r="BO6" s="33">
        <f>IF(BO7="",NA(),BO7)</f>
        <v>98.08</v>
      </c>
      <c r="BP6" s="33">
        <f t="shared" ref="BP6:BX6" si="8">IF(BP7="",NA(),BP7)</f>
        <v>95.93</v>
      </c>
      <c r="BQ6" s="33">
        <f t="shared" si="8"/>
        <v>82.91</v>
      </c>
      <c r="BR6" s="33">
        <f t="shared" si="8"/>
        <v>83.79</v>
      </c>
      <c r="BS6" s="33">
        <f t="shared" si="8"/>
        <v>76.209999999999994</v>
      </c>
      <c r="BT6" s="33">
        <f t="shared" si="8"/>
        <v>33.299999999999997</v>
      </c>
      <c r="BU6" s="33">
        <f t="shared" si="8"/>
        <v>33.01</v>
      </c>
      <c r="BV6" s="33">
        <f t="shared" si="8"/>
        <v>32.39</v>
      </c>
      <c r="BW6" s="33">
        <f t="shared" si="8"/>
        <v>24.39</v>
      </c>
      <c r="BX6" s="33">
        <f t="shared" si="8"/>
        <v>22.67</v>
      </c>
      <c r="BY6" s="32" t="str">
        <f>IF(BY7="","",IF(BY7="-","【-】","【"&amp;SUBSTITUTE(TEXT(BY7,"#,##0.00"),"-","△")&amp;"】"))</f>
        <v>【33.35】</v>
      </c>
      <c r="BZ6" s="33">
        <f>IF(BZ7="",NA(),BZ7)</f>
        <v>203.53</v>
      </c>
      <c r="CA6" s="33">
        <f t="shared" ref="CA6:CI6" si="9">IF(CA7="",NA(),CA7)</f>
        <v>208.49</v>
      </c>
      <c r="CB6" s="33">
        <f t="shared" si="9"/>
        <v>241.12</v>
      </c>
      <c r="CC6" s="33">
        <f t="shared" si="9"/>
        <v>242.65</v>
      </c>
      <c r="CD6" s="33">
        <f t="shared" si="9"/>
        <v>269.5</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77.47</v>
      </c>
      <c r="CL6" s="33">
        <f t="shared" ref="CL6:CT6" si="10">IF(CL7="",NA(),CL7)</f>
        <v>75</v>
      </c>
      <c r="CM6" s="33">
        <f t="shared" si="10"/>
        <v>67.56</v>
      </c>
      <c r="CN6" s="33">
        <f t="shared" si="10"/>
        <v>62.22</v>
      </c>
      <c r="CO6" s="33">
        <f t="shared" si="10"/>
        <v>56.48</v>
      </c>
      <c r="CP6" s="33">
        <f t="shared" si="10"/>
        <v>50.66</v>
      </c>
      <c r="CQ6" s="33">
        <f t="shared" si="10"/>
        <v>51.11</v>
      </c>
      <c r="CR6" s="33">
        <f t="shared" si="10"/>
        <v>50.49</v>
      </c>
      <c r="CS6" s="33">
        <f t="shared" si="10"/>
        <v>48.36</v>
      </c>
      <c r="CT6" s="33">
        <f t="shared" si="10"/>
        <v>48.7</v>
      </c>
      <c r="CU6" s="32" t="str">
        <f>IF(CU7="","",IF(CU7="-","【-】","【"&amp;SUBSTITUTE(TEXT(CU7,"#,##0.00"),"-","△")&amp;"】"))</f>
        <v>【57.58】</v>
      </c>
      <c r="CV6" s="33">
        <f>IF(CV7="",NA(),CV7)</f>
        <v>38.03</v>
      </c>
      <c r="CW6" s="33">
        <f t="shared" ref="CW6:DE6" si="11">IF(CW7="",NA(),CW7)</f>
        <v>38.31</v>
      </c>
      <c r="CX6" s="33">
        <f t="shared" si="11"/>
        <v>41.63</v>
      </c>
      <c r="CY6" s="33">
        <f t="shared" si="11"/>
        <v>44.99</v>
      </c>
      <c r="CZ6" s="33">
        <f t="shared" si="11"/>
        <v>47.06</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0.38</v>
      </c>
      <c r="ED6" s="32">
        <f t="shared" ref="ED6:EL6" si="14">IF(ED7="",NA(),ED7)</f>
        <v>0</v>
      </c>
      <c r="EE6" s="33">
        <f t="shared" si="14"/>
        <v>1.61</v>
      </c>
      <c r="EF6" s="33">
        <f t="shared" si="14"/>
        <v>7.42</v>
      </c>
      <c r="EG6" s="33">
        <f t="shared" si="14"/>
        <v>9.23</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13625</v>
      </c>
      <c r="D7" s="35">
        <v>47</v>
      </c>
      <c r="E7" s="35">
        <v>1</v>
      </c>
      <c r="F7" s="35">
        <v>0</v>
      </c>
      <c r="G7" s="35">
        <v>0</v>
      </c>
      <c r="H7" s="35" t="s">
        <v>93</v>
      </c>
      <c r="I7" s="35" t="s">
        <v>94</v>
      </c>
      <c r="J7" s="35" t="s">
        <v>95</v>
      </c>
      <c r="K7" s="35" t="s">
        <v>96</v>
      </c>
      <c r="L7" s="35" t="s">
        <v>97</v>
      </c>
      <c r="M7" s="36" t="s">
        <v>98</v>
      </c>
      <c r="N7" s="36" t="s">
        <v>99</v>
      </c>
      <c r="O7" s="36">
        <v>22.08</v>
      </c>
      <c r="P7" s="36">
        <v>3240</v>
      </c>
      <c r="Q7" s="36">
        <v>5297</v>
      </c>
      <c r="R7" s="36">
        <v>547.71</v>
      </c>
      <c r="S7" s="36">
        <v>9.67</v>
      </c>
      <c r="T7" s="36">
        <v>1157</v>
      </c>
      <c r="U7" s="36">
        <v>4.8</v>
      </c>
      <c r="V7" s="36">
        <v>241.04</v>
      </c>
      <c r="W7" s="36">
        <v>101.61</v>
      </c>
      <c r="X7" s="36">
        <v>106.88</v>
      </c>
      <c r="Y7" s="36">
        <v>99.59</v>
      </c>
      <c r="Z7" s="36">
        <v>100.66</v>
      </c>
      <c r="AA7" s="36">
        <v>93.96</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283.52</v>
      </c>
      <c r="BE7" s="36">
        <v>403.09</v>
      </c>
      <c r="BF7" s="36">
        <v>676.88</v>
      </c>
      <c r="BG7" s="36">
        <v>1016.84</v>
      </c>
      <c r="BH7" s="36">
        <v>1498.6</v>
      </c>
      <c r="BI7" s="36">
        <v>1442.51</v>
      </c>
      <c r="BJ7" s="36">
        <v>1496.15</v>
      </c>
      <c r="BK7" s="36">
        <v>1462.56</v>
      </c>
      <c r="BL7" s="36">
        <v>1486.62</v>
      </c>
      <c r="BM7" s="36">
        <v>1510.14</v>
      </c>
      <c r="BN7" s="36">
        <v>1242.9000000000001</v>
      </c>
      <c r="BO7" s="36">
        <v>98.08</v>
      </c>
      <c r="BP7" s="36">
        <v>95.93</v>
      </c>
      <c r="BQ7" s="36">
        <v>82.91</v>
      </c>
      <c r="BR7" s="36">
        <v>83.79</v>
      </c>
      <c r="BS7" s="36">
        <v>76.209999999999994</v>
      </c>
      <c r="BT7" s="36">
        <v>33.299999999999997</v>
      </c>
      <c r="BU7" s="36">
        <v>33.01</v>
      </c>
      <c r="BV7" s="36">
        <v>32.39</v>
      </c>
      <c r="BW7" s="36">
        <v>24.39</v>
      </c>
      <c r="BX7" s="36">
        <v>22.67</v>
      </c>
      <c r="BY7" s="36">
        <v>33.35</v>
      </c>
      <c r="BZ7" s="36">
        <v>203.53</v>
      </c>
      <c r="CA7" s="36">
        <v>208.49</v>
      </c>
      <c r="CB7" s="36">
        <v>241.12</v>
      </c>
      <c r="CC7" s="36">
        <v>242.65</v>
      </c>
      <c r="CD7" s="36">
        <v>269.5</v>
      </c>
      <c r="CE7" s="36">
        <v>526.57000000000005</v>
      </c>
      <c r="CF7" s="36">
        <v>523.08000000000004</v>
      </c>
      <c r="CG7" s="36">
        <v>530.83000000000004</v>
      </c>
      <c r="CH7" s="36">
        <v>734.18</v>
      </c>
      <c r="CI7" s="36">
        <v>789.62</v>
      </c>
      <c r="CJ7" s="36">
        <v>524.69000000000005</v>
      </c>
      <c r="CK7" s="36">
        <v>77.47</v>
      </c>
      <c r="CL7" s="36">
        <v>75</v>
      </c>
      <c r="CM7" s="36">
        <v>67.56</v>
      </c>
      <c r="CN7" s="36">
        <v>62.22</v>
      </c>
      <c r="CO7" s="36">
        <v>56.48</v>
      </c>
      <c r="CP7" s="36">
        <v>50.66</v>
      </c>
      <c r="CQ7" s="36">
        <v>51.11</v>
      </c>
      <c r="CR7" s="36">
        <v>50.49</v>
      </c>
      <c r="CS7" s="36">
        <v>48.36</v>
      </c>
      <c r="CT7" s="36">
        <v>48.7</v>
      </c>
      <c r="CU7" s="36">
        <v>57.58</v>
      </c>
      <c r="CV7" s="36">
        <v>38.03</v>
      </c>
      <c r="CW7" s="36">
        <v>38.31</v>
      </c>
      <c r="CX7" s="36">
        <v>41.63</v>
      </c>
      <c r="CY7" s="36">
        <v>44.99</v>
      </c>
      <c r="CZ7" s="36">
        <v>47.06</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0.38</v>
      </c>
      <c r="ED7" s="36">
        <v>0</v>
      </c>
      <c r="EE7" s="36">
        <v>1.61</v>
      </c>
      <c r="EF7" s="36">
        <v>7.42</v>
      </c>
      <c r="EG7" s="36">
        <v>9.23</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誠</cp:lastModifiedBy>
  <cp:lastPrinted>2017-02-08T00:08:34Z</cp:lastPrinted>
  <dcterms:created xsi:type="dcterms:W3CDTF">2016-12-02T02:13:55Z</dcterms:created>
  <dcterms:modified xsi:type="dcterms:W3CDTF">2017-02-08T00:08:55Z</dcterms:modified>
  <cp:category/>
</cp:coreProperties>
</file>