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l01\share\910全課共通\水道課\"/>
    </mc:Choice>
  </mc:AlternateContent>
  <workbookProtection workbookPassword="B319" lockStructure="1"/>
  <bookViews>
    <workbookView xWindow="0" yWindow="0" windowWidth="20460" windowHeight="777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J86" i="4" s="1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S6" i="5"/>
  <c r="AL8" i="4" s="1"/>
  <c r="R6" i="5"/>
  <c r="AD10" i="4" s="1"/>
  <c r="Q6" i="5"/>
  <c r="W10" i="4" s="1"/>
  <c r="P6" i="5"/>
  <c r="P10" i="4" s="1"/>
  <c r="O6" i="5"/>
  <c r="I10" i="4" s="1"/>
  <c r="N6" i="5"/>
  <c r="M6" i="5"/>
  <c r="L6" i="5"/>
  <c r="W8" i="4" s="1"/>
  <c r="K6" i="5"/>
  <c r="P8" i="4" s="1"/>
  <c r="J6" i="5"/>
  <c r="I8" i="4" s="1"/>
  <c r="I6" i="5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AT10" i="4"/>
  <c r="AL10" i="4"/>
  <c r="B10" i="4"/>
  <c r="AT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<sst xmlns="http://schemas.openxmlformats.org/spreadsheetml/2006/main" count="244" uniqueCount="125">
  <si>
    <t>経営比較分析表（平成28年度決算）</t>
    <phoneticPr fontId="7"/>
  </si>
  <si>
    <t>業務名</t>
    <rPh sb="2" eb="3">
      <t>メイ</t>
    </rPh>
    <phoneticPr fontId="7"/>
  </si>
  <si>
    <t>業種名</t>
    <rPh sb="2" eb="3">
      <t>メイ</t>
    </rPh>
    <phoneticPr fontId="7"/>
  </si>
  <si>
    <t>事業名</t>
    <phoneticPr fontId="7"/>
  </si>
  <si>
    <t>類似団体区分</t>
    <rPh sb="4" eb="6">
      <t>クブン</t>
    </rPh>
    <phoneticPr fontId="7"/>
  </si>
  <si>
    <t>管理者の情報</t>
    <rPh sb="0" eb="3">
      <t>カンリシャ</t>
    </rPh>
    <rPh sb="4" eb="6">
      <t>ジョウホウ</t>
    </rPh>
    <phoneticPr fontId="7"/>
  </si>
  <si>
    <t>人口（人）</t>
    <rPh sb="0" eb="2">
      <t>ジンコウ</t>
    </rPh>
    <rPh sb="3" eb="4">
      <t>ヒト</t>
    </rPh>
    <phoneticPr fontId="7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</si>
  <si>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</si>
  <si>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7"/>
  </si>
  <si>
    <t>グラフ凡例</t>
    <rPh sb="3" eb="5">
      <t>ハンレイ</t>
    </rPh>
    <phoneticPr fontId="7"/>
  </si>
  <si>
    <t>■</t>
    <phoneticPr fontId="7"/>
  </si>
  <si>
    <t>当該団体値（当該値）</t>
    <rPh sb="2" eb="4">
      <t>ダンタイ</t>
    </rPh>
    <phoneticPr fontId="7"/>
  </si>
  <si>
    <t>資金不足比率(％)</t>
    <phoneticPr fontId="7"/>
  </si>
  <si>
    <t>自己資本構成比率(％)</t>
    <phoneticPr fontId="7"/>
  </si>
  <si>
    <t>普及率(％)</t>
    <phoneticPr fontId="7"/>
  </si>
  <si>
    <t>有収率(％)</t>
    <rPh sb="0" eb="1">
      <t>ユウ</t>
    </rPh>
    <rPh sb="1" eb="3">
      <t>シュウリツ</t>
    </rPh>
    <phoneticPr fontId="7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</si>
  <si>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7"/>
  </si>
  <si>
    <t>処理区域内人口(人)</t>
    <rPh sb="0" eb="2">
      <t>ショリ</t>
    </rPh>
    <rPh sb="2" eb="5">
      <t>クイキナイ</t>
    </rPh>
    <phoneticPr fontId="7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</si>
  <si>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7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</si>
  <si>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7"/>
  </si>
  <si>
    <t>－</t>
    <phoneticPr fontId="7"/>
  </si>
  <si>
    <t>類似団体平均値（平均値）</t>
    <phoneticPr fontId="7"/>
  </si>
  <si>
    <t>【】</t>
    <phoneticPr fontId="7"/>
  </si>
  <si>
    <t>平成28年度全国平均</t>
    <phoneticPr fontId="7"/>
  </si>
  <si>
    <t>分析欄</t>
    <rPh sb="0" eb="2">
      <t>ブンセキ</t>
    </rPh>
    <rPh sb="2" eb="3">
      <t>ラン</t>
    </rPh>
    <phoneticPr fontId="7"/>
  </si>
  <si>
    <t>1. 経営の健全性・効率性</t>
    <phoneticPr fontId="7"/>
  </si>
  <si>
    <t>1. 経営の健全性・効率性について</t>
    <phoneticPr fontId="7"/>
  </si>
  <si>
    <t>「単年度の収支」</t>
    <phoneticPr fontId="7"/>
  </si>
  <si>
    <t>「累積欠損」</t>
    <rPh sb="1" eb="3">
      <t>ルイセキ</t>
    </rPh>
    <rPh sb="3" eb="5">
      <t>ケッソン</t>
    </rPh>
    <phoneticPr fontId="7"/>
  </si>
  <si>
    <t>「支払能力」</t>
    <phoneticPr fontId="7"/>
  </si>
  <si>
    <t>「債務残高」</t>
    <rPh sb="1" eb="3">
      <t>サイム</t>
    </rPh>
    <rPh sb="3" eb="5">
      <t>ザンダカ</t>
    </rPh>
    <phoneticPr fontId="7"/>
  </si>
  <si>
    <t>2. 老朽化の状況について</t>
    <phoneticPr fontId="7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</si>
  <si>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7"/>
  </si>
  <si>
    <t>「費用の効率性」</t>
    <rPh sb="1" eb="3">
      <t>ヒヨウ</t>
    </rPh>
    <rPh sb="4" eb="6">
      <t>コウリツ</t>
    </rPh>
    <rPh sb="6" eb="7">
      <t>セイ</t>
    </rPh>
    <phoneticPr fontId="7"/>
  </si>
  <si>
    <t>「施設の効率性」</t>
    <rPh sb="1" eb="3">
      <t>シセツ</t>
    </rPh>
    <rPh sb="4" eb="6">
      <t>コウリツ</t>
    </rPh>
    <rPh sb="6" eb="7">
      <t>セイ</t>
    </rPh>
    <phoneticPr fontId="7"/>
  </si>
  <si>
    <t>「使用料対象の捕捉」</t>
    <rPh sb="1" eb="4">
      <t>シヨウリョウ</t>
    </rPh>
    <rPh sb="4" eb="6">
      <t>タイショウ</t>
    </rPh>
    <rPh sb="7" eb="9">
      <t>ホソク</t>
    </rPh>
    <phoneticPr fontId="7"/>
  </si>
  <si>
    <t>2. 老朽化の状況</t>
    <phoneticPr fontId="7"/>
  </si>
  <si>
    <t>全体総括</t>
    <rPh sb="0" eb="2">
      <t>ゼンタイ</t>
    </rPh>
    <rPh sb="2" eb="4">
      <t>ソウカツ</t>
    </rPh>
    <phoneticPr fontId="7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</si>
  <si>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7"/>
  </si>
  <si>
    <t>「管渠の経年化の状況」</t>
    <rPh sb="4" eb="7">
      <t>ケイネンカ</t>
    </rPh>
    <rPh sb="8" eb="10">
      <t>ジョウキョウ</t>
    </rPh>
    <phoneticPr fontId="7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</si>
  <si>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7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</si>
  <si>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7"/>
  </si>
  <si>
    <t>※　平成24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</si>
  <si>
    <t>全国平均</t>
    <rPh sb="0" eb="2">
      <t>ゼンコク</t>
    </rPh>
    <rPh sb="2" eb="4">
      <t>ヘイキン</t>
    </rPh>
    <phoneticPr fontId="7"/>
  </si>
  <si>
    <t>1①</t>
  </si>
  <si>
    <t>1②</t>
  </si>
  <si>
    <t>1③</t>
  </si>
  <si>
    <t>1④</t>
  </si>
  <si>
    <t>1⑤</t>
  </si>
  <si>
    <t>1⑥</t>
  </si>
  <si>
    <t>1⑦</t>
    <phoneticPr fontId="7"/>
  </si>
  <si>
    <t>1⑧</t>
    <phoneticPr fontId="7"/>
  </si>
  <si>
    <t>2①</t>
  </si>
  <si>
    <t>2②</t>
  </si>
  <si>
    <t>2③</t>
  </si>
  <si>
    <t>-</t>
    <phoneticPr fontId="7"/>
  </si>
  <si>
    <t>-</t>
    <phoneticPr fontId="7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</si>
  <si>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7"/>
  </si>
  <si>
    <t>項番</t>
    <rPh sb="0" eb="2">
      <t>コウバン</t>
    </rPh>
    <phoneticPr fontId="7"/>
  </si>
  <si>
    <t>大項目</t>
    <rPh sb="0" eb="3">
      <t>ダイコウモク</t>
    </rPh>
    <phoneticPr fontId="7"/>
  </si>
  <si>
    <t>年度</t>
    <rPh sb="0" eb="2">
      <t>ネンド</t>
    </rPh>
    <phoneticPr fontId="7"/>
  </si>
  <si>
    <t>団体CD</t>
    <rPh sb="0" eb="2">
      <t>ダンタイ</t>
    </rPh>
    <phoneticPr fontId="7"/>
  </si>
  <si>
    <t>業務CD</t>
    <rPh sb="0" eb="2">
      <t>ギョウム</t>
    </rPh>
    <phoneticPr fontId="7"/>
  </si>
  <si>
    <t>業種CD</t>
    <rPh sb="0" eb="2">
      <t>ギョウシュ</t>
    </rPh>
    <phoneticPr fontId="7"/>
  </si>
  <si>
    <t>事業CD</t>
    <rPh sb="0" eb="2">
      <t>ジギョウ</t>
    </rPh>
    <phoneticPr fontId="7"/>
  </si>
  <si>
    <t>施設CD</t>
    <rPh sb="0" eb="2">
      <t>シセツ</t>
    </rPh>
    <phoneticPr fontId="7"/>
  </si>
  <si>
    <t>基本情報</t>
    <rPh sb="0" eb="2">
      <t>キホン</t>
    </rPh>
    <rPh sb="2" eb="4">
      <t>ジョウホウ</t>
    </rPh>
    <phoneticPr fontId="7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</si>
  <si>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7"/>
  </si>
  <si>
    <t>2. 老朽化の状況</t>
    <phoneticPr fontId="7"/>
  </si>
  <si>
    <t>中項目</t>
    <rPh sb="0" eb="1">
      <t>チュウ</t>
    </rPh>
    <rPh sb="1" eb="3">
      <t>コウモク</t>
    </rPh>
    <phoneticPr fontId="7"/>
  </si>
  <si>
    <t>①収益的収支比率(％)</t>
    <rPh sb="1" eb="4">
      <t>シュウエキテキ</t>
    </rPh>
    <phoneticPr fontId="7"/>
  </si>
  <si>
    <t>②累積欠損金比率(％)</t>
    <phoneticPr fontId="7"/>
  </si>
  <si>
    <t>③流動比率(％)</t>
    <rPh sb="1" eb="3">
      <t>リュウドウ</t>
    </rPh>
    <rPh sb="3" eb="5">
      <t>ヒリツ</t>
    </rPh>
    <phoneticPr fontId="7"/>
  </si>
  <si>
    <t>④企業債残高対事業規模比率(％)</t>
    <phoneticPr fontId="7"/>
  </si>
  <si>
    <t>⑤経費回収率(％)</t>
    <phoneticPr fontId="7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</si>
  <si>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7"/>
  </si>
  <si>
    <t>⑦施設利用率(％)</t>
    <rPh sb="1" eb="3">
      <t>シセツ</t>
    </rPh>
    <rPh sb="3" eb="6">
      <t>リヨウリツ</t>
    </rPh>
    <phoneticPr fontId="7"/>
  </si>
  <si>
    <t>⑧水洗化率(％)</t>
    <phoneticPr fontId="7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</si>
  <si>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7"/>
  </si>
  <si>
    <t>②管渠老朽化率(％)</t>
    <phoneticPr fontId="7"/>
  </si>
  <si>
    <t>③管渠改善率(％)</t>
    <phoneticPr fontId="7"/>
  </si>
  <si>
    <t>小項目</t>
    <rPh sb="0" eb="3">
      <t>ショウコウモク</t>
    </rPh>
    <phoneticPr fontId="7"/>
  </si>
  <si>
    <t>都道府県名</t>
    <rPh sb="0" eb="4">
      <t>トドウフケン</t>
    </rPh>
    <rPh sb="4" eb="5">
      <t>メイ</t>
    </rPh>
    <phoneticPr fontId="7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</si>
  <si>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7"/>
  </si>
  <si>
    <t>業種名称</t>
    <rPh sb="0" eb="2">
      <t>ギョウシュ</t>
    </rPh>
    <rPh sb="2" eb="4">
      <t>メイショウ</t>
    </rPh>
    <phoneticPr fontId="7"/>
  </si>
  <si>
    <t>事業名称</t>
    <rPh sb="0" eb="2">
      <t>ジギョウ</t>
    </rPh>
    <rPh sb="2" eb="4">
      <t>メイショウ</t>
    </rPh>
    <phoneticPr fontId="7"/>
  </si>
  <si>
    <t>類似団体</t>
    <rPh sb="0" eb="2">
      <t>ルイジ</t>
    </rPh>
    <rPh sb="2" eb="4">
      <t>ダンタイ</t>
    </rPh>
    <phoneticPr fontId="7"/>
  </si>
  <si>
    <t>資金不足比率</t>
    <rPh sb="0" eb="2">
      <t>シキン</t>
    </rPh>
    <rPh sb="2" eb="4">
      <t>フソク</t>
    </rPh>
    <rPh sb="4" eb="6">
      <t>ヒリツ</t>
    </rPh>
    <phoneticPr fontId="7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</si>
  <si>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7"/>
  </si>
  <si>
    <t>普及率</t>
    <rPh sb="0" eb="2">
      <t>フキュウ</t>
    </rPh>
    <rPh sb="2" eb="3">
      <t>リツ</t>
    </rPh>
    <phoneticPr fontId="7"/>
  </si>
  <si>
    <t>有収率</t>
    <rPh sb="0" eb="1">
      <t>ユウ</t>
    </rPh>
    <rPh sb="1" eb="3">
      <t>シュウリツ</t>
    </rPh>
    <phoneticPr fontId="7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</si>
  <si>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7"/>
  </si>
  <si>
    <t>人口</t>
    <rPh sb="0" eb="2">
      <t>ジンコウ</t>
    </rPh>
    <phoneticPr fontId="7"/>
  </si>
  <si>
    <t>面積</t>
    <rPh sb="0" eb="2">
      <t>メンセキ</t>
    </rPh>
    <phoneticPr fontId="7"/>
  </si>
  <si>
    <t>人口密度</t>
    <rPh sb="0" eb="2">
      <t>ジンコウ</t>
    </rPh>
    <rPh sb="2" eb="4">
      <t>ミツド</t>
    </rPh>
    <phoneticPr fontId="7"/>
  </si>
  <si>
    <t>処理区域内人口</t>
  </si>
  <si>
    <t>処理区域面積</t>
  </si>
  <si>
    <t>処理区域内人口密度</t>
  </si>
  <si>
    <t>比率(N-4)</t>
    <rPh sb="0" eb="2">
      <t>ヒリツ</t>
    </rPh>
    <phoneticPr fontId="7"/>
  </si>
  <si>
    <t>比率(N-3)</t>
    <rPh sb="0" eb="2">
      <t>ヒリツ</t>
    </rPh>
    <phoneticPr fontId="7"/>
  </si>
  <si>
    <t>比率(N-2)</t>
    <rPh sb="0" eb="2">
      <t>ヒリツ</t>
    </rPh>
    <phoneticPr fontId="7"/>
  </si>
  <si>
    <t>比率(N-1)</t>
    <rPh sb="0" eb="2">
      <t>ヒリツ</t>
    </rPh>
    <phoneticPr fontId="7"/>
  </si>
  <si>
    <t>比率(N)</t>
    <rPh sb="0" eb="2">
      <t>ヒリツ</t>
    </rPh>
    <phoneticPr fontId="7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</si>
  <si>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</si>
  <si>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</si>
  <si>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</si>
  <si>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</si>
  <si>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</si>
  <si>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</si>
  <si>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7"/>
  </si>
  <si>
    <t>北海道　上ノ国町</t>
  </si>
  <si>
    <t>法非適用</t>
  </si>
  <si>
    <t>下水道事業</t>
  </si>
  <si>
    <t>漁業集落排水</t>
  </si>
  <si>
    <t>H3</t>
  </si>
  <si>
    <t>-</t>
  </si>
  <si>
    <t>該当数値なし</t>
  </si>
  <si>
    <t>Ｎ－４年度</t>
    <rPh sb="3" eb="5">
      <t>ネンド</t>
    </rPh>
    <phoneticPr fontId="7"/>
  </si>
  <si>
    <t>Ｎ－３年度</t>
    <rPh sb="3" eb="5">
      <t>ネンド</t>
    </rPh>
    <phoneticPr fontId="7"/>
  </si>
  <si>
    <t>Ｎ－２年度</t>
    <rPh sb="3" eb="5">
      <t>ネンド</t>
    </rPh>
    <phoneticPr fontId="7"/>
  </si>
  <si>
    <t>Ｎ－１年度</t>
    <rPh sb="3" eb="5">
      <t>ネンド</t>
    </rPh>
    <phoneticPr fontId="7"/>
  </si>
  <si>
    <t>Ｎ年度</t>
    <rPh sb="1" eb="3">
      <t>ネンド</t>
    </rPh>
    <phoneticPr fontId="7"/>
  </si>
  <si>
    <t>汚水原価が高くなり、水洗化率が4割程度と低いため、さらなる加入促進を図る必要がある。</t>
    <rPh sb="0" eb="2">
      <t>オスイ</t>
    </rPh>
    <rPh sb="2" eb="4">
      <t>ゲンカ</t>
    </rPh>
    <rPh sb="5" eb="6">
      <t>タカ</t>
    </rPh>
    <rPh sb="10" eb="13">
      <t>スイセンカ</t>
    </rPh>
    <rPh sb="13" eb="14">
      <t>リツ</t>
    </rPh>
    <rPh sb="16" eb="17">
      <t>ワリ</t>
    </rPh>
    <rPh sb="17" eb="19">
      <t>テイド</t>
    </rPh>
    <rPh sb="20" eb="21">
      <t>ヒク</t>
    </rPh>
    <rPh sb="29" eb="31">
      <t>カニュウ</t>
    </rPh>
    <rPh sb="31" eb="33">
      <t>ソクシン</t>
    </rPh>
    <rPh sb="34" eb="35">
      <t>ハカ</t>
    </rPh>
    <rPh sb="36" eb="38">
      <t>ヒツヨウ</t>
    </rPh>
    <phoneticPr fontId="4"/>
  </si>
  <si>
    <t>処理場及び管渠等の老朽化が進んでおり、漁業集落環境整備事業で点検・修繕計画策定している。</t>
    <rPh sb="0" eb="3">
      <t>ショリジョウ</t>
    </rPh>
    <rPh sb="3" eb="4">
      <t>オヨ</t>
    </rPh>
    <rPh sb="5" eb="7">
      <t>カンキョ</t>
    </rPh>
    <rPh sb="7" eb="8">
      <t>ナド</t>
    </rPh>
    <rPh sb="9" eb="12">
      <t>ロウキュウカ</t>
    </rPh>
    <rPh sb="13" eb="14">
      <t>スス</t>
    </rPh>
    <rPh sb="19" eb="21">
      <t>ギョギョウ</t>
    </rPh>
    <rPh sb="21" eb="23">
      <t>シュウラク</t>
    </rPh>
    <rPh sb="23" eb="25">
      <t>カンキョウ</t>
    </rPh>
    <rPh sb="25" eb="27">
      <t>セイビ</t>
    </rPh>
    <rPh sb="27" eb="29">
      <t>ジギョウ</t>
    </rPh>
    <rPh sb="30" eb="32">
      <t>テンケン</t>
    </rPh>
    <rPh sb="33" eb="35">
      <t>シュウゼン</t>
    </rPh>
    <rPh sb="35" eb="37">
      <t>ケイカク</t>
    </rPh>
    <rPh sb="37" eb="39">
      <t>サクテイ</t>
    </rPh>
    <phoneticPr fontId="4"/>
  </si>
  <si>
    <t>水洗化率を上げ、料金収入を増大させ経営安定を図る必要がある。</t>
    <rPh sb="0" eb="3">
      <t>スイセンカ</t>
    </rPh>
    <rPh sb="3" eb="4">
      <t>リツ</t>
    </rPh>
    <rPh sb="5" eb="6">
      <t>ア</t>
    </rPh>
    <rPh sb="8" eb="10">
      <t>リョウキン</t>
    </rPh>
    <rPh sb="10" eb="12">
      <t>シュウニュウ</t>
    </rPh>
    <rPh sb="13" eb="15">
      <t>ゾウダイ</t>
    </rPh>
    <rPh sb="17" eb="19">
      <t>ケイエイ</t>
    </rPh>
    <rPh sb="19" eb="21">
      <t>アンテイ</t>
    </rPh>
    <rPh sb="22" eb="23">
      <t>ハカ</t>
    </rPh>
    <rPh sb="24" eb="26">
      <t>ヒツヨウ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</si>
</sst>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color theme="0"/>
      <name val="ＭＳ Ｐゴシック"/>
      <family val="2"/>
      <charset val="128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0" fontId="17" fillId="0" borderId="0"/>
    <xf numFmtId="0" fontId="1" fillId="0" borderId="0">
      <alignment vertical="center"/>
    </xf>
    <xf numFmtId="0" fontId="2" fillId="0" borderId="0">
      <alignment vertical="center"/>
    </xf>
    <xf numFmtId="0" fontId="17" fillId="0" borderId="0"/>
    <xf numFmtId="0" fontId="18" fillId="0" borderId="0"/>
    <xf numFmtId="0" fontId="19" fillId="0" borderId="0">
      <alignment vertical="center"/>
    </xf>
    <xf numFmtId="0" fontId="14" fillId="0" borderId="0">
      <alignment vertical="center"/>
    </xf>
    <xf numFmtId="0" fontId="17" fillId="0" borderId="0">
      <alignment vertical="center"/>
    </xf>
    <xf numFmtId="0" fontId="17" fillId="0" borderId="0"/>
    <xf numFmtId="0" fontId="1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4">
    <xf numFmtId="0" fontId="0" fillId="0" borderId="0" xfId="0">
      <alignment vertical="center"/>
    </xf>
    <xf numFmtId="0" fontId="3" fillId="0" borderId="0" xfId="1" applyFont="1">
      <alignment vertical="center"/>
    </xf>
    <xf numFmtId="0" fontId="5" fillId="0" borderId="0" xfId="1" applyFont="1">
      <alignment vertical="center"/>
    </xf>
    <xf numFmtId="0" fontId="2" fillId="0" borderId="0" xfId="1">
      <alignment vertical="center"/>
    </xf>
    <xf numFmtId="0" fontId="6" fillId="0" borderId="0" xfId="1" applyFont="1" applyAlignment="1">
      <alignment horizontal="center" vertical="center"/>
    </xf>
    <xf numFmtId="0" fontId="9" fillId="0" borderId="3" xfId="1" applyFont="1" applyBorder="1" applyAlignment="1">
      <alignment vertical="center"/>
    </xf>
    <xf numFmtId="0" fontId="9" fillId="0" borderId="4" xfId="1" applyFont="1" applyBorder="1" applyAlignment="1">
      <alignment vertical="center"/>
    </xf>
    <xf numFmtId="0" fontId="9" fillId="0" borderId="5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/>
    </xf>
    <xf numFmtId="0" fontId="10" fillId="0" borderId="7" xfId="1" applyFont="1" applyBorder="1" applyAlignment="1">
      <alignment vertical="center"/>
    </xf>
    <xf numFmtId="0" fontId="12" fillId="0" borderId="0" xfId="1" applyFont="1" applyBorder="1" applyAlignment="1">
      <alignment horizontal="left" vertical="center"/>
    </xf>
    <xf numFmtId="0" fontId="12" fillId="0" borderId="0" xfId="1" applyFont="1" applyBorder="1" applyAlignment="1">
      <alignment vertical="center"/>
    </xf>
    <xf numFmtId="0" fontId="12" fillId="0" borderId="7" xfId="1" applyFont="1" applyBorder="1" applyAlignment="1">
      <alignment vertical="center"/>
    </xf>
    <xf numFmtId="0" fontId="3" fillId="0" borderId="1" xfId="1" applyFont="1" applyBorder="1" applyAlignment="1">
      <alignment horizontal="left" vertical="center"/>
    </xf>
    <xf numFmtId="0" fontId="3" fillId="0" borderId="1" xfId="1" applyFont="1" applyBorder="1" applyAlignment="1">
      <alignment vertical="center"/>
    </xf>
    <xf numFmtId="0" fontId="3" fillId="0" borderId="9" xfId="1" applyFont="1" applyBorder="1" applyAlignment="1">
      <alignment vertical="center"/>
    </xf>
    <xf numFmtId="0" fontId="5" fillId="0" borderId="6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7" xfId="1" applyFont="1" applyBorder="1">
      <alignment vertical="center"/>
    </xf>
    <xf numFmtId="0" fontId="14" fillId="0" borderId="0" xfId="1" applyFont="1" applyBorder="1">
      <alignment vertical="center"/>
    </xf>
    <xf numFmtId="0" fontId="15" fillId="0" borderId="0" xfId="1" applyFont="1" applyBorder="1" applyAlignment="1">
      <alignment horizontal="center" vertical="center"/>
    </xf>
    <xf numFmtId="0" fontId="5" fillId="0" borderId="8" xfId="1" applyFont="1" applyBorder="1">
      <alignment vertical="center"/>
    </xf>
    <xf numFmtId="0" fontId="5" fillId="0" borderId="1" xfId="1" applyFont="1" applyBorder="1">
      <alignment vertical="center"/>
    </xf>
    <xf numFmtId="0" fontId="5" fillId="0" borderId="9" xfId="1" applyFont="1" applyBorder="1">
      <alignment vertical="center"/>
    </xf>
    <xf numFmtId="0" fontId="3" fillId="0" borderId="0" xfId="1" applyFont="1" applyBorder="1" applyAlignment="1">
      <alignment horizontal="center" vertical="center"/>
    </xf>
    <xf numFmtId="0" fontId="16" fillId="0" borderId="0" xfId="1" applyFont="1" applyProtection="1">
      <alignment vertical="center"/>
      <protection hidden="1"/>
    </xf>
    <xf numFmtId="0" fontId="16" fillId="0" borderId="0" xfId="1" applyFont="1">
      <alignment vertical="center"/>
    </xf>
    <xf numFmtId="0" fontId="2" fillId="3" borderId="2" xfId="1" applyFill="1" applyBorder="1">
      <alignment vertical="center"/>
    </xf>
    <xf numFmtId="0" fontId="2" fillId="3" borderId="10" xfId="1" applyFill="1" applyBorder="1">
      <alignment vertical="center"/>
    </xf>
    <xf numFmtId="0" fontId="2" fillId="3" borderId="11" xfId="1" applyFill="1" applyBorder="1">
      <alignment vertical="center"/>
    </xf>
    <xf numFmtId="0" fontId="2" fillId="3" borderId="12" xfId="1" applyFill="1" applyBorder="1">
      <alignment vertical="center"/>
    </xf>
    <xf numFmtId="0" fontId="2" fillId="3" borderId="2" xfId="1" applyFill="1" applyBorder="1" applyAlignment="1">
      <alignment vertical="center" shrinkToFit="1"/>
    </xf>
    <xf numFmtId="0" fontId="2" fillId="4" borderId="2" xfId="1" applyNumberFormat="1" applyFill="1" applyBorder="1" applyAlignment="1">
      <alignment vertical="center" shrinkToFit="1"/>
    </xf>
    <xf numFmtId="177" fontId="0" fillId="4" borderId="2" xfId="2" applyNumberFormat="1" applyFont="1" applyFill="1" applyBorder="1" applyAlignment="1">
      <alignment vertical="center" shrinkToFit="1"/>
    </xf>
    <xf numFmtId="178" fontId="0" fillId="4" borderId="2" xfId="2" applyNumberFormat="1" applyFont="1" applyFill="1" applyBorder="1" applyAlignment="1">
      <alignment vertical="center" shrinkToFit="1"/>
    </xf>
    <xf numFmtId="49" fontId="2" fillId="0" borderId="0" xfId="1" applyNumberFormat="1" applyAlignment="1">
      <alignment vertical="center" shrinkToFit="1"/>
    </xf>
    <xf numFmtId="0" fontId="2" fillId="0" borderId="2" xfId="1" applyNumberFormat="1" applyBorder="1" applyAlignment="1">
      <alignment vertical="center" shrinkToFit="1"/>
    </xf>
    <xf numFmtId="177" fontId="0" fillId="0" borderId="2" xfId="2" applyNumberFormat="1" applyFont="1" applyBorder="1" applyAlignment="1">
      <alignment vertical="center" shrinkToFit="1"/>
    </xf>
    <xf numFmtId="179" fontId="2" fillId="0" borderId="0" xfId="1" applyNumberFormat="1">
      <alignment vertical="center"/>
    </xf>
    <xf numFmtId="0" fontId="2" fillId="2" borderId="2" xfId="1" applyFill="1" applyBorder="1">
      <alignment vertical="center"/>
    </xf>
    <xf numFmtId="180" fontId="2" fillId="0" borderId="2" xfId="1" applyNumberFormat="1" applyBorder="1">
      <alignment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13" fillId="0" borderId="5" xfId="1" applyFont="1" applyBorder="1" applyAlignment="1">
      <alignment horizontal="left" vertical="center"/>
    </xf>
    <xf numFmtId="0" fontId="13" fillId="0" borderId="6" xfId="1" applyFont="1" applyBorder="1" applyAlignment="1">
      <alignment horizontal="left" vertical="center"/>
    </xf>
    <xf numFmtId="0" fontId="13" fillId="0" borderId="0" xfId="1" applyFont="1" applyBorder="1" applyAlignment="1">
      <alignment horizontal="left" vertical="center"/>
    </xf>
    <xf numFmtId="0" fontId="13" fillId="0" borderId="7" xfId="1" applyFont="1" applyBorder="1" applyAlignment="1">
      <alignment horizontal="left" vertical="center"/>
    </xf>
    <xf numFmtId="0" fontId="5" fillId="0" borderId="6" xfId="1" applyFont="1" applyBorder="1" applyAlignment="1" applyProtection="1">
      <alignment horizontal="left" vertical="top" wrapText="1"/>
      <protection locked="0"/>
    </xf>
    <xf numFmtId="0" fontId="5" fillId="0" borderId="0" xfId="1" applyFont="1" applyBorder="1" applyAlignment="1" applyProtection="1">
      <alignment horizontal="left" vertical="top" wrapText="1"/>
      <protection locked="0"/>
    </xf>
    <xf numFmtId="0" fontId="5" fillId="0" borderId="7" xfId="1" applyFont="1" applyBorder="1" applyAlignment="1" applyProtection="1">
      <alignment horizontal="left" vertical="top" wrapText="1"/>
      <protection locked="0"/>
    </xf>
    <xf numFmtId="0" fontId="5" fillId="0" borderId="8" xfId="1" applyFont="1" applyBorder="1" applyAlignment="1" applyProtection="1">
      <alignment horizontal="left" vertical="top" wrapText="1"/>
      <protection locked="0"/>
    </xf>
    <xf numFmtId="0" fontId="5" fillId="0" borderId="1" xfId="1" applyFont="1" applyBorder="1" applyAlignment="1" applyProtection="1">
      <alignment horizontal="left" vertical="top" wrapText="1"/>
      <protection locked="0"/>
    </xf>
    <xf numFmtId="0" fontId="5" fillId="0" borderId="9" xfId="1" applyFont="1" applyBorder="1" applyAlignment="1" applyProtection="1">
      <alignment horizontal="left" vertical="top" wrapText="1"/>
      <protection locked="0"/>
    </xf>
    <xf numFmtId="0" fontId="3" fillId="0" borderId="0" xfId="1" applyFont="1" applyBorder="1" applyAlignment="1">
      <alignment horizontal="center" vertical="center"/>
    </xf>
    <xf numFmtId="0" fontId="9" fillId="0" borderId="6" xfId="1" applyFont="1" applyBorder="1" applyAlignment="1">
      <alignment horizontal="center" vertical="center"/>
    </xf>
    <xf numFmtId="0" fontId="9" fillId="0" borderId="0" xfId="1" applyFont="1" applyBorder="1" applyAlignment="1">
      <alignment horizontal="center" vertical="center"/>
    </xf>
    <xf numFmtId="0" fontId="9" fillId="0" borderId="7" xfId="1" applyFont="1" applyBorder="1" applyAlignment="1">
      <alignment horizontal="center" vertical="center"/>
    </xf>
    <xf numFmtId="0" fontId="9" fillId="0" borderId="0" xfId="1" applyFont="1" applyBorder="1" applyAlignment="1">
      <alignment horizontal="left"/>
    </xf>
    <xf numFmtId="0" fontId="9" fillId="0" borderId="1" xfId="1" applyFont="1" applyBorder="1" applyAlignment="1">
      <alignment horizontal="left"/>
    </xf>
    <xf numFmtId="0" fontId="9" fillId="0" borderId="3" xfId="1" applyFont="1" applyBorder="1" applyAlignment="1">
      <alignment horizontal="center" vertical="center"/>
    </xf>
    <xf numFmtId="0" fontId="9" fillId="0" borderId="4" xfId="1" applyFont="1" applyBorder="1" applyAlignment="1">
      <alignment horizontal="center" vertical="center"/>
    </xf>
    <xf numFmtId="0" fontId="9" fillId="0" borderId="5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 shrinkToFit="1"/>
    </xf>
    <xf numFmtId="0" fontId="12" fillId="0" borderId="6" xfId="1" applyFont="1" applyBorder="1" applyAlignment="1">
      <alignment horizontal="center" vertical="center"/>
    </xf>
    <xf numFmtId="0" fontId="12" fillId="0" borderId="0" xfId="1" applyFont="1" applyBorder="1" applyAlignment="1">
      <alignment horizontal="center" vertical="center"/>
    </xf>
    <xf numFmtId="177" fontId="5" fillId="0" borderId="2" xfId="1" applyNumberFormat="1" applyFont="1" applyBorder="1" applyAlignment="1" applyProtection="1">
      <alignment horizontal="center" vertical="center"/>
      <protection hidden="1"/>
    </xf>
    <xf numFmtId="176" fontId="5" fillId="0" borderId="2" xfId="1" applyNumberFormat="1" applyFont="1" applyBorder="1" applyAlignment="1" applyProtection="1">
      <alignment horizontal="center" vertical="center"/>
      <protection hidden="1"/>
    </xf>
    <xf numFmtId="0" fontId="3" fillId="0" borderId="8" xfId="1" applyFont="1" applyBorder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5" fillId="0" borderId="2" xfId="1" applyNumberFormat="1" applyFont="1" applyBorder="1" applyAlignment="1" applyProtection="1">
      <alignment horizontal="center" vertical="center"/>
      <protection hidden="1"/>
    </xf>
    <xf numFmtId="0" fontId="5" fillId="0" borderId="2" xfId="1" applyNumberFormat="1" applyFont="1" applyBorder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49" fontId="3" fillId="0" borderId="1" xfId="1" applyNumberFormat="1" applyFont="1" applyBorder="1" applyAlignment="1" applyProtection="1">
      <alignment horizontal="left" vertical="center"/>
      <protection hidden="1"/>
    </xf>
    <xf numFmtId="0" fontId="2" fillId="3" borderId="2" xfId="1" applyFill="1" applyBorder="1" applyAlignment="1">
      <alignment horizontal="center" vertical="center"/>
    </xf>
    <xf numFmtId="0" fontId="2" fillId="3" borderId="3" xfId="1" applyFill="1" applyBorder="1" applyAlignment="1">
      <alignment horizontal="center" vertical="center"/>
    </xf>
    <xf numFmtId="0" fontId="2" fillId="3" borderId="4" xfId="1" applyFill="1" applyBorder="1" applyAlignment="1">
      <alignment horizontal="center" vertical="center"/>
    </xf>
    <xf numFmtId="0" fontId="2" fillId="3" borderId="5" xfId="1" applyFill="1" applyBorder="1" applyAlignment="1">
      <alignment horizontal="center" vertical="center"/>
    </xf>
    <xf numFmtId="0" fontId="2" fillId="3" borderId="8" xfId="1" applyFill="1" applyBorder="1" applyAlignment="1">
      <alignment horizontal="center" vertical="center"/>
    </xf>
    <xf numFmtId="0" fontId="2" fillId="3" borderId="1" xfId="1" applyFill="1" applyBorder="1" applyAlignment="1">
      <alignment horizontal="center" vertical="center"/>
    </xf>
    <xf numFmtId="0" fontId="2" fillId="3" borderId="9" xfId="1" applyFill="1" applyBorder="1" applyAlignment="1">
      <alignment horizontal="center" vertical="center"/>
    </xf>
    <xf numFmtId="0" fontId="2" fillId="3" borderId="2" xfId="1" applyFill="1" applyBorder="1" applyAlignment="1">
      <alignment horizontal="center" vertical="center" wrapText="1"/>
    </xf>
  </cellXfs>
  <cellStyles count="19"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1"/>
    <cellStyle name="標準 2 2" xfId="6"/>
    <cellStyle name="標準 2 3" xfId="7"/>
    <cellStyle name="標準 2 3 2" xfId="8"/>
    <cellStyle name="標準 2 4" xfId="9"/>
    <cellStyle name="標準 2_【重要】（県）指数表_書式まとめ" xfId="10"/>
    <cellStyle name="標準 3" xfId="11"/>
    <cellStyle name="標準 3 2" xfId="12"/>
    <cellStyle name="標準 3 2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53640"/>
        <c:axId val="314457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0.36</c:v>
                </c:pt>
                <c:pt idx="1">
                  <c:v>0.25</c:v>
                </c:pt>
                <c:pt idx="2">
                  <c:v>0.31</c:v>
                </c:pt>
                <c:pt idx="3">
                  <c:v>0.1</c:v>
                </c:pt>
                <c:pt idx="4" formatCode="#,##0.00;&quot;△&quot;#,##0.00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3640"/>
        <c:axId val="314457560"/>
      </c:lineChart>
      <c:dateAx>
        <c:axId val="314453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57560"/>
        <c:crosses val="autoZero"/>
        <c:auto val="1"/>
        <c:lblOffset val="100"/>
        <c:baseTimeUnit val="years"/>
      </c:dateAx>
      <c:valAx>
        <c:axId val="314457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453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57168"/>
        <c:axId val="3144599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33.81</c:v>
                </c:pt>
                <c:pt idx="1">
                  <c:v>31.37</c:v>
                </c:pt>
                <c:pt idx="2">
                  <c:v>29.86</c:v>
                </c:pt>
                <c:pt idx="3">
                  <c:v>29.28</c:v>
                </c:pt>
                <c:pt idx="4">
                  <c:v>29.4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7168"/>
        <c:axId val="314459912"/>
      </c:lineChart>
      <c:dateAx>
        <c:axId val="3144571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59912"/>
        <c:crosses val="autoZero"/>
        <c:auto val="1"/>
        <c:lblOffset val="100"/>
        <c:baseTimeUnit val="years"/>
      </c:dateAx>
      <c:valAx>
        <c:axId val="3144599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4571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40.479999999999997</c:v>
                </c:pt>
                <c:pt idx="1">
                  <c:v>41.25</c:v>
                </c:pt>
                <c:pt idx="2">
                  <c:v>41.63</c:v>
                </c:pt>
                <c:pt idx="3">
                  <c:v>41.63</c:v>
                </c:pt>
                <c:pt idx="4">
                  <c:v>38.76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931056"/>
        <c:axId val="314927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68.7</c:v>
                </c:pt>
                <c:pt idx="1">
                  <c:v>67.38</c:v>
                </c:pt>
                <c:pt idx="2">
                  <c:v>65.95</c:v>
                </c:pt>
                <c:pt idx="3">
                  <c:v>66.819999999999993</c:v>
                </c:pt>
                <c:pt idx="4">
                  <c:v>63.77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931056"/>
        <c:axId val="314927528"/>
      </c:lineChart>
      <c:dateAx>
        <c:axId val="314931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927528"/>
        <c:crosses val="autoZero"/>
        <c:auto val="1"/>
        <c:lblOffset val="100"/>
        <c:baseTimeUnit val="years"/>
      </c:dateAx>
      <c:valAx>
        <c:axId val="314927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9310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99.57</c:v>
                </c:pt>
                <c:pt idx="1">
                  <c:v>100</c:v>
                </c:pt>
                <c:pt idx="2">
                  <c:v>99.97</c:v>
                </c:pt>
                <c:pt idx="3">
                  <c:v>100</c:v>
                </c:pt>
                <c:pt idx="4">
                  <c:v>105.74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58344"/>
        <c:axId val="314458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8344"/>
        <c:axId val="314458736"/>
      </c:lineChart>
      <c:dateAx>
        <c:axId val="314458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58736"/>
        <c:crosses val="autoZero"/>
        <c:auto val="1"/>
        <c:lblOffset val="100"/>
        <c:baseTimeUnit val="years"/>
      </c:dateAx>
      <c:valAx>
        <c:axId val="314458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4583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59520"/>
        <c:axId val="314459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9520"/>
        <c:axId val="314459128"/>
      </c:lineChart>
      <c:dateAx>
        <c:axId val="314459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59128"/>
        <c:crosses val="autoZero"/>
        <c:auto val="1"/>
        <c:lblOffset val="100"/>
        <c:baseTimeUnit val="years"/>
      </c:dateAx>
      <c:valAx>
        <c:axId val="314459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459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454032"/>
        <c:axId val="314454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454032"/>
        <c:axId val="314454816"/>
      </c:lineChart>
      <c:dateAx>
        <c:axId val="314454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54816"/>
        <c:crosses val="autoZero"/>
        <c:auto val="1"/>
        <c:lblOffset val="100"/>
        <c:baseTimeUnit val="years"/>
      </c:dateAx>
      <c:valAx>
        <c:axId val="314454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45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61464"/>
        <c:axId val="314661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61464"/>
        <c:axId val="314661072"/>
      </c:lineChart>
      <c:dateAx>
        <c:axId val="314661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61072"/>
        <c:crosses val="autoZero"/>
        <c:auto val="1"/>
        <c:lblOffset val="100"/>
        <c:baseTimeUnit val="years"/>
      </c:dateAx>
      <c:valAx>
        <c:axId val="314661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61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59504"/>
        <c:axId val="3146606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59504"/>
        <c:axId val="314660680"/>
      </c:lineChart>
      <c:dateAx>
        <c:axId val="31465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60680"/>
        <c:crosses val="autoZero"/>
        <c:auto val="1"/>
        <c:lblOffset val="100"/>
        <c:baseTimeUnit val="years"/>
      </c:dateAx>
      <c:valAx>
        <c:axId val="3146606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59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8996.4699999999993</c:v>
                </c:pt>
                <c:pt idx="1">
                  <c:v>8167.08</c:v>
                </c:pt>
                <c:pt idx="2">
                  <c:v>7416.07</c:v>
                </c:pt>
                <c:pt idx="3">
                  <c:v>1294.1500000000001</c:v>
                </c:pt>
                <c:pt idx="4">
                  <c:v>1007.93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59896"/>
        <c:axId val="3146602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1665.33</c:v>
                </c:pt>
                <c:pt idx="1">
                  <c:v>1716.47</c:v>
                </c:pt>
                <c:pt idx="2">
                  <c:v>1741.94</c:v>
                </c:pt>
                <c:pt idx="3">
                  <c:v>1451.54</c:v>
                </c:pt>
                <c:pt idx="4">
                  <c:v>1700.42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59896"/>
        <c:axId val="314660288"/>
      </c:lineChart>
      <c:dateAx>
        <c:axId val="3146598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60288"/>
        <c:crosses val="autoZero"/>
        <c:auto val="1"/>
        <c:lblOffset val="100"/>
        <c:baseTimeUnit val="years"/>
      </c:dateAx>
      <c:valAx>
        <c:axId val="3146602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59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45.01</c:v>
                </c:pt>
                <c:pt idx="1">
                  <c:v>46.75</c:v>
                </c:pt>
                <c:pt idx="2">
                  <c:v>38.04</c:v>
                </c:pt>
                <c:pt idx="3">
                  <c:v>32.71</c:v>
                </c:pt>
                <c:pt idx="4">
                  <c:v>32.69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56368"/>
        <c:axId val="314654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37.92</c:v>
                </c:pt>
                <c:pt idx="1">
                  <c:v>35.049999999999997</c:v>
                </c:pt>
                <c:pt idx="2">
                  <c:v>33.86</c:v>
                </c:pt>
                <c:pt idx="3">
                  <c:v>33.58</c:v>
                </c:pt>
                <c:pt idx="4">
                  <c:v>34.51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56368"/>
        <c:axId val="314654800"/>
      </c:lineChart>
      <c:dateAx>
        <c:axId val="31465636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54800"/>
        <c:crosses val="autoZero"/>
        <c:auto val="1"/>
        <c:lblOffset val="100"/>
        <c:baseTimeUnit val="years"/>
      </c:dateAx>
      <c:valAx>
        <c:axId val="314654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5636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40909</c:v>
                </c:pt>
                <c:pt idx="1">
                  <c:v>41275</c:v>
                </c:pt>
                <c:pt idx="2">
                  <c:v>41640</c:v>
                </c:pt>
                <c:pt idx="3">
                  <c:v>42005</c:v>
                </c:pt>
                <c:pt idx="4">
                  <c:v>42370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505.9</c:v>
                </c:pt>
                <c:pt idx="1">
                  <c:v>489.35</c:v>
                </c:pt>
                <c:pt idx="2">
                  <c:v>616.13</c:v>
                </c:pt>
                <c:pt idx="3">
                  <c:v>715.16</c:v>
                </c:pt>
                <c:pt idx="4">
                  <c:v>750.69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4661856"/>
        <c:axId val="3146571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438.71</c:v>
                </c:pt>
                <c:pt idx="1">
                  <c:v>463.38</c:v>
                </c:pt>
                <c:pt idx="2">
                  <c:v>510.15</c:v>
                </c:pt>
                <c:pt idx="3">
                  <c:v>514.39</c:v>
                </c:pt>
                <c:pt idx="4">
                  <c:v>476.11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4661856"/>
        <c:axId val="314657152"/>
      </c:lineChart>
      <c:dateAx>
        <c:axId val="314661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657152"/>
        <c:crosses val="autoZero"/>
        <c:auto val="1"/>
        <c:lblOffset val="100"/>
        <c:baseTimeUnit val="years"/>
      </c:dateAx>
      <c:valAx>
        <c:axId val="3146571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4661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【985.48】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【78.22】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【34.15】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【377.04】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A2" zoomScaleNormal="100" workbookViewId="0">
      <selection activeCell="A2" sqref="A2"/>
    </sheetView>
  </sheetViews>
  <sheetFormatPr defaultColWidth="2.625" defaultRowHeight="13.5"/>
  <cols>
    <col min="1" max="1" width="2.625" style="3" customWidth="1"/>
    <col min="2" max="62" width="3.75" style="3" customWidth="1"/>
    <col min="63" max="63" width="2.625" style="3"/>
    <col min="64" max="78" width="3.125" style="3" customWidth="1"/>
    <col min="79" max="79" width="4.5" style="3" bestFit="1" customWidth="1"/>
    <col min="80" max="80" width="2.625" style="3"/>
    <col min="81" max="82" width="4.5" style="3" bestFit="1" customWidth="1"/>
    <col min="83" max="16384" width="2.625" style="3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4" t="s">
        <v>0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  <c r="AP2" s="74"/>
      <c r="AQ2" s="74"/>
      <c r="AR2" s="74"/>
      <c r="AS2" s="74"/>
      <c r="AT2" s="74"/>
      <c r="AU2" s="74"/>
      <c r="AV2" s="74"/>
      <c r="AW2" s="74"/>
      <c r="AX2" s="74"/>
      <c r="AY2" s="74"/>
      <c r="AZ2" s="74"/>
      <c r="BA2" s="74"/>
      <c r="BB2" s="74"/>
      <c r="BC2" s="74"/>
      <c r="BD2" s="74"/>
      <c r="BE2" s="74"/>
      <c r="BF2" s="74"/>
      <c r="BG2" s="74"/>
      <c r="BH2" s="74"/>
      <c r="BI2" s="74"/>
      <c r="BJ2" s="74"/>
      <c r="BK2" s="74"/>
      <c r="BL2" s="74"/>
      <c r="BM2" s="74"/>
      <c r="BN2" s="74"/>
      <c r="BO2" s="74"/>
      <c r="BP2" s="74"/>
      <c r="BQ2" s="74"/>
      <c r="BR2" s="74"/>
      <c r="BS2" s="74"/>
      <c r="BT2" s="74"/>
      <c r="BU2" s="74"/>
      <c r="BV2" s="74"/>
      <c r="BW2" s="74"/>
      <c r="BX2" s="74"/>
      <c r="BY2" s="74"/>
      <c r="BZ2" s="74"/>
    </row>
    <row r="3" spans="1:78" ht="9.75" customHeight="1">
      <c r="A3" s="2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</row>
    <row r="4" spans="1:78" ht="9.75" customHeight="1">
      <c r="A4" s="2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</row>
    <row r="5" spans="1:78" ht="9.75" customHeight="1">
      <c r="A5" s="2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</row>
    <row r="6" spans="1:78" ht="18.75" customHeight="1">
      <c r="A6" s="2"/>
      <c r="B6" s="75" t="str">
        <f>データ!H6</f>
        <v>北海道　上ノ国町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</row>
    <row r="7" spans="1:78" ht="18.75" customHeight="1">
      <c r="A7" s="2"/>
      <c r="B7" s="63" t="s">
        <v>1</v>
      </c>
      <c r="C7" s="63"/>
      <c r="D7" s="63"/>
      <c r="E7" s="63"/>
      <c r="F7" s="63"/>
      <c r="G7" s="63"/>
      <c r="H7" s="63"/>
      <c r="I7" s="63" t="s">
        <v>2</v>
      </c>
      <c r="J7" s="63"/>
      <c r="K7" s="63"/>
      <c r="L7" s="63"/>
      <c r="M7" s="63"/>
      <c r="N7" s="63"/>
      <c r="O7" s="63"/>
      <c r="P7" s="63" t="s">
        <v>3</v>
      </c>
      <c r="Q7" s="63"/>
      <c r="R7" s="63"/>
      <c r="S7" s="63"/>
      <c r="T7" s="63"/>
      <c r="U7" s="63"/>
      <c r="V7" s="63"/>
      <c r="W7" s="63" t="s">
        <v>4</v>
      </c>
      <c r="X7" s="63"/>
      <c r="Y7" s="63"/>
      <c r="Z7" s="63"/>
      <c r="AA7" s="63"/>
      <c r="AB7" s="63"/>
      <c r="AC7" s="63"/>
      <c r="AD7" s="63" t="s">
        <v>5</v>
      </c>
      <c r="AE7" s="63"/>
      <c r="AF7" s="63"/>
      <c r="AG7" s="63"/>
      <c r="AH7" s="63"/>
      <c r="AI7" s="63"/>
      <c r="AJ7" s="63"/>
      <c r="AK7" s="4"/>
      <c r="AL7" s="63" t="s">
        <v>6</v>
      </c>
      <c r="AM7" s="63"/>
      <c r="AN7" s="63"/>
      <c r="AO7" s="63"/>
      <c r="AP7" s="63"/>
      <c r="AQ7" s="63"/>
      <c r="AR7" s="63"/>
      <c r="AS7" s="63"/>
      <c r="AT7" s="63" t="s">
        <v>7</v>
      </c>
      <c r="AU7" s="63"/>
      <c r="AV7" s="63"/>
      <c r="AW7" s="63"/>
      <c r="AX7" s="63"/>
      <c r="AY7" s="63"/>
      <c r="AZ7" s="63"/>
      <c r="BA7" s="63"/>
      <c r="BB7" s="63" t="s">
        <v>8</v>
      </c>
      <c r="BC7" s="63"/>
      <c r="BD7" s="63"/>
      <c r="BE7" s="63"/>
      <c r="BF7" s="63"/>
      <c r="BG7" s="63"/>
      <c r="BH7" s="63"/>
      <c r="BI7" s="63"/>
      <c r="BJ7" s="4"/>
      <c r="BK7" s="4"/>
      <c r="BL7" s="5" t="s">
        <v>9</v>
      </c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7"/>
    </row>
    <row r="8" spans="1:78" ht="18.75" customHeight="1">
      <c r="A8" s="2"/>
      <c r="B8" s="72" t="str">
        <f>データ!I6</f>
        <v>法非適用</v>
      </c>
      <c r="C8" s="72"/>
      <c r="D8" s="72"/>
      <c r="E8" s="72"/>
      <c r="F8" s="72"/>
      <c r="G8" s="72"/>
      <c r="H8" s="72"/>
      <c r="I8" s="72" t="str">
        <f>データ!J6</f>
        <v>下水道事業</v>
      </c>
      <c r="J8" s="72"/>
      <c r="K8" s="72"/>
      <c r="L8" s="72"/>
      <c r="M8" s="72"/>
      <c r="N8" s="72"/>
      <c r="O8" s="72"/>
      <c r="P8" s="72" t="str">
        <f>データ!K6</f>
        <v>漁業集落排水</v>
      </c>
      <c r="Q8" s="72"/>
      <c r="R8" s="72"/>
      <c r="S8" s="72"/>
      <c r="T8" s="72"/>
      <c r="U8" s="72"/>
      <c r="V8" s="72"/>
      <c r="W8" s="72" t="str">
        <f>データ!L6</f>
        <v>H3</v>
      </c>
      <c r="X8" s="72"/>
      <c r="Y8" s="72"/>
      <c r="Z8" s="72"/>
      <c r="AA8" s="72"/>
      <c r="AB8" s="72"/>
      <c r="AC8" s="72"/>
      <c r="AD8" s="73"/>
      <c r="AE8" s="73"/>
      <c r="AF8" s="73"/>
      <c r="AG8" s="73"/>
      <c r="AH8" s="73"/>
      <c r="AI8" s="73"/>
      <c r="AJ8" s="73"/>
      <c r="AK8" s="4"/>
      <c r="AL8" s="67">
        <f>データ!S6</f>
        <v>5131</v>
      </c>
      <c r="AM8" s="67"/>
      <c r="AN8" s="67"/>
      <c r="AO8" s="67"/>
      <c r="AP8" s="67"/>
      <c r="AQ8" s="67"/>
      <c r="AR8" s="67"/>
      <c r="AS8" s="67"/>
      <c r="AT8" s="66">
        <f>データ!T6</f>
        <v>547.71</v>
      </c>
      <c r="AU8" s="66"/>
      <c r="AV8" s="66"/>
      <c r="AW8" s="66"/>
      <c r="AX8" s="66"/>
      <c r="AY8" s="66"/>
      <c r="AZ8" s="66"/>
      <c r="BA8" s="66"/>
      <c r="BB8" s="66">
        <f>データ!U6</f>
        <v>9.3699999999999992</v>
      </c>
      <c r="BC8" s="66"/>
      <c r="BD8" s="66"/>
      <c r="BE8" s="66"/>
      <c r="BF8" s="66"/>
      <c r="BG8" s="66"/>
      <c r="BH8" s="66"/>
      <c r="BI8" s="66"/>
      <c r="BJ8" s="4"/>
      <c r="BK8" s="4"/>
      <c r="BL8" s="70" t="s">
        <v>10</v>
      </c>
      <c r="BM8" s="71"/>
      <c r="BN8" s="8" t="s">
        <v>11</v>
      </c>
      <c r="BO8" s="9"/>
      <c r="BP8" s="9"/>
      <c r="BQ8" s="9"/>
      <c r="BR8" s="9"/>
      <c r="BS8" s="9"/>
      <c r="BT8" s="9"/>
      <c r="BU8" s="9"/>
      <c r="BV8" s="9"/>
      <c r="BW8" s="9"/>
      <c r="BX8" s="9"/>
      <c r="BY8" s="10"/>
    </row>
    <row r="9" spans="1:78" ht="18.75" customHeight="1">
      <c r="A9" s="2"/>
      <c r="B9" s="63" t="s">
        <v>12</v>
      </c>
      <c r="C9" s="63"/>
      <c r="D9" s="63"/>
      <c r="E9" s="63"/>
      <c r="F9" s="63"/>
      <c r="G9" s="63"/>
      <c r="H9" s="63"/>
      <c r="I9" s="63" t="s">
        <v>13</v>
      </c>
      <c r="J9" s="63"/>
      <c r="K9" s="63"/>
      <c r="L9" s="63"/>
      <c r="M9" s="63"/>
      <c r="N9" s="63"/>
      <c r="O9" s="63"/>
      <c r="P9" s="63" t="s">
        <v>14</v>
      </c>
      <c r="Q9" s="63"/>
      <c r="R9" s="63"/>
      <c r="S9" s="63"/>
      <c r="T9" s="63"/>
      <c r="U9" s="63"/>
      <c r="V9" s="63"/>
      <c r="W9" s="63" t="s">
        <v>15</v>
      </c>
      <c r="X9" s="63"/>
      <c r="Y9" s="63"/>
      <c r="Z9" s="63"/>
      <c r="AA9" s="63"/>
      <c r="AB9" s="63"/>
      <c r="AC9" s="63"/>
      <c r="AD9" s="63" t="s">
        <v>16</v>
      </c>
      <c r="AE9" s="63"/>
      <c r="AF9" s="63"/>
      <c r="AG9" s="63"/>
      <c r="AH9" s="63"/>
      <c r="AI9" s="63"/>
      <c r="AJ9" s="63"/>
      <c r="AK9" s="4"/>
      <c r="AL9" s="63" t="s">
        <v>17</v>
      </c>
      <c r="AM9" s="63"/>
      <c r="AN9" s="63"/>
      <c r="AO9" s="63"/>
      <c r="AP9" s="63"/>
      <c r="AQ9" s="63"/>
      <c r="AR9" s="63"/>
      <c r="AS9" s="63"/>
      <c r="AT9" s="63" t="s">
        <v>18</v>
      </c>
      <c r="AU9" s="63"/>
      <c r="AV9" s="63"/>
      <c r="AW9" s="63"/>
      <c r="AX9" s="63"/>
      <c r="AY9" s="63"/>
      <c r="AZ9" s="63"/>
      <c r="BA9" s="63"/>
      <c r="BB9" s="63" t="s">
        <v>19</v>
      </c>
      <c r="BC9" s="63"/>
      <c r="BD9" s="63"/>
      <c r="BE9" s="63"/>
      <c r="BF9" s="63"/>
      <c r="BG9" s="63"/>
      <c r="BH9" s="63"/>
      <c r="BI9" s="63"/>
      <c r="BJ9" s="4"/>
      <c r="BK9" s="4"/>
      <c r="BL9" s="64" t="s">
        <v>20</v>
      </c>
      <c r="BM9" s="65"/>
      <c r="BN9" s="11" t="s">
        <v>21</v>
      </c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3"/>
    </row>
    <row r="10" spans="1:78" ht="18.75" customHeight="1">
      <c r="A10" s="2"/>
      <c r="B10" s="66" t="str">
        <f>データ!N6</f>
        <v>-</v>
      </c>
      <c r="C10" s="66"/>
      <c r="D10" s="66"/>
      <c r="E10" s="66"/>
      <c r="F10" s="66"/>
      <c r="G10" s="66"/>
      <c r="H10" s="66"/>
      <c r="I10" s="66" t="str">
        <f>データ!O6</f>
        <v>該当数値なし</v>
      </c>
      <c r="J10" s="66"/>
      <c r="K10" s="66"/>
      <c r="L10" s="66"/>
      <c r="M10" s="66"/>
      <c r="N10" s="66"/>
      <c r="O10" s="66"/>
      <c r="P10" s="66">
        <f>データ!P6</f>
        <v>14.28</v>
      </c>
      <c r="Q10" s="66"/>
      <c r="R10" s="66"/>
      <c r="S10" s="66"/>
      <c r="T10" s="66"/>
      <c r="U10" s="66"/>
      <c r="V10" s="66"/>
      <c r="W10" s="66">
        <f>データ!Q6</f>
        <v>103.27</v>
      </c>
      <c r="X10" s="66"/>
      <c r="Y10" s="66"/>
      <c r="Z10" s="66"/>
      <c r="AA10" s="66"/>
      <c r="AB10" s="66"/>
      <c r="AC10" s="66"/>
      <c r="AD10" s="67">
        <f>データ!R6</f>
        <v>4158</v>
      </c>
      <c r="AE10" s="67"/>
      <c r="AF10" s="67"/>
      <c r="AG10" s="67"/>
      <c r="AH10" s="67"/>
      <c r="AI10" s="67"/>
      <c r="AJ10" s="67"/>
      <c r="AK10" s="2"/>
      <c r="AL10" s="67">
        <f>データ!V6</f>
        <v>725</v>
      </c>
      <c r="AM10" s="67"/>
      <c r="AN10" s="67"/>
      <c r="AO10" s="67"/>
      <c r="AP10" s="67"/>
      <c r="AQ10" s="67"/>
      <c r="AR10" s="67"/>
      <c r="AS10" s="67"/>
      <c r="AT10" s="66">
        <f>データ!W6</f>
        <v>0.21</v>
      </c>
      <c r="AU10" s="66"/>
      <c r="AV10" s="66"/>
      <c r="AW10" s="66"/>
      <c r="AX10" s="66"/>
      <c r="AY10" s="66"/>
      <c r="AZ10" s="66"/>
      <c r="BA10" s="66"/>
      <c r="BB10" s="66">
        <f>データ!X6</f>
        <v>3452.38</v>
      </c>
      <c r="BC10" s="66"/>
      <c r="BD10" s="66"/>
      <c r="BE10" s="66"/>
      <c r="BF10" s="66"/>
      <c r="BG10" s="66"/>
      <c r="BH10" s="66"/>
      <c r="BI10" s="66"/>
      <c r="BJ10" s="2"/>
      <c r="BK10" s="2"/>
      <c r="BL10" s="68" t="s">
        <v>22</v>
      </c>
      <c r="BM10" s="69"/>
      <c r="BN10" s="14" t="s">
        <v>23</v>
      </c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6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8" t="s">
        <v>24</v>
      </c>
      <c r="BM11" s="58"/>
      <c r="BN11" s="58"/>
      <c r="BO11" s="58"/>
      <c r="BP11" s="58"/>
      <c r="BQ11" s="58"/>
      <c r="BR11" s="58"/>
      <c r="BS11" s="58"/>
      <c r="BT11" s="58"/>
      <c r="BU11" s="58"/>
      <c r="BV11" s="58"/>
      <c r="BW11" s="58"/>
      <c r="BX11" s="58"/>
      <c r="BY11" s="58"/>
      <c r="BZ11" s="58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8"/>
      <c r="BM12" s="58"/>
      <c r="BN12" s="58"/>
      <c r="BO12" s="58"/>
      <c r="BP12" s="58"/>
      <c r="BQ12" s="58"/>
      <c r="BR12" s="58"/>
      <c r="BS12" s="58"/>
      <c r="BT12" s="58"/>
      <c r="BU12" s="58"/>
      <c r="BV12" s="58"/>
      <c r="BW12" s="58"/>
      <c r="BX12" s="58"/>
      <c r="BY12" s="58"/>
      <c r="BZ12" s="58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9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</row>
    <row r="14" spans="1:78" ht="13.5" customHeight="1">
      <c r="A14" s="2"/>
      <c r="B14" s="60" t="s">
        <v>25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2"/>
      <c r="BK14" s="2"/>
      <c r="BL14" s="42" t="s">
        <v>26</v>
      </c>
      <c r="BM14" s="43"/>
      <c r="BN14" s="43"/>
      <c r="BO14" s="43"/>
      <c r="BP14" s="43"/>
      <c r="BQ14" s="43"/>
      <c r="BR14" s="43"/>
      <c r="BS14" s="43"/>
      <c r="BT14" s="43"/>
      <c r="BU14" s="43"/>
      <c r="BV14" s="43"/>
      <c r="BW14" s="43"/>
      <c r="BX14" s="43"/>
      <c r="BY14" s="43"/>
      <c r="BZ14" s="44"/>
    </row>
    <row r="15" spans="1:78" ht="13.5" customHeight="1">
      <c r="A15" s="2"/>
      <c r="B15" s="55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7"/>
      <c r="BK15" s="2"/>
      <c r="BL15" s="45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7"/>
    </row>
    <row r="16" spans="1:78" ht="13.5" customHeight="1">
      <c r="A16" s="2"/>
      <c r="B16" s="17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9"/>
      <c r="BK16" s="2"/>
      <c r="BL16" s="48" t="s">
        <v>122</v>
      </c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50"/>
    </row>
    <row r="17" spans="1:78" ht="13.5" customHeight="1">
      <c r="A17" s="2"/>
      <c r="B17" s="17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9"/>
      <c r="BK17" s="2"/>
      <c r="BL17" s="48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50"/>
    </row>
    <row r="18" spans="1:78" ht="13.5" customHeight="1">
      <c r="A18" s="2"/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9"/>
      <c r="BK18" s="2"/>
      <c r="BL18" s="48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50"/>
    </row>
    <row r="19" spans="1:78" ht="13.5" customHeight="1">
      <c r="A19" s="2"/>
      <c r="B19" s="17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9"/>
      <c r="BK19" s="2"/>
      <c r="BL19" s="48"/>
      <c r="BM19" s="49"/>
      <c r="BN19" s="49"/>
      <c r="BO19" s="49"/>
      <c r="BP19" s="49"/>
      <c r="BQ19" s="49"/>
      <c r="BR19" s="49"/>
      <c r="BS19" s="49"/>
      <c r="BT19" s="49"/>
      <c r="BU19" s="49"/>
      <c r="BV19" s="49"/>
      <c r="BW19" s="49"/>
      <c r="BX19" s="49"/>
      <c r="BY19" s="49"/>
      <c r="BZ19" s="50"/>
    </row>
    <row r="20" spans="1:78" ht="13.5" customHeight="1">
      <c r="A20" s="2"/>
      <c r="B20" s="17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9"/>
      <c r="BK20" s="2"/>
      <c r="BL20" s="48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50"/>
    </row>
    <row r="21" spans="1:78" ht="13.5" customHeight="1">
      <c r="A21" s="2"/>
      <c r="B21" s="17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9"/>
      <c r="BK21" s="2"/>
      <c r="BL21" s="48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50"/>
    </row>
    <row r="22" spans="1:78" ht="13.5" customHeight="1">
      <c r="A22" s="2"/>
      <c r="B22" s="17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9"/>
      <c r="BK22" s="2"/>
      <c r="BL22" s="48"/>
      <c r="BM22" s="49"/>
      <c r="BN22" s="49"/>
      <c r="BO22" s="49"/>
      <c r="BP22" s="49"/>
      <c r="BQ22" s="49"/>
      <c r="BR22" s="49"/>
      <c r="BS22" s="49"/>
      <c r="BT22" s="49"/>
      <c r="BU22" s="49"/>
      <c r="BV22" s="49"/>
      <c r="BW22" s="49"/>
      <c r="BX22" s="49"/>
      <c r="BY22" s="49"/>
      <c r="BZ22" s="50"/>
    </row>
    <row r="23" spans="1:78" ht="13.5" customHeight="1">
      <c r="A23" s="2"/>
      <c r="B23" s="17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9"/>
      <c r="BK23" s="2"/>
      <c r="BL23" s="48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50"/>
    </row>
    <row r="24" spans="1:78" ht="13.5" customHeight="1">
      <c r="A24" s="2"/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9"/>
      <c r="BK24" s="2"/>
      <c r="BL24" s="48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50"/>
    </row>
    <row r="25" spans="1:78" ht="13.5" customHeight="1">
      <c r="A25" s="2"/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9"/>
      <c r="BK25" s="2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50"/>
    </row>
    <row r="26" spans="1:78" ht="13.5" customHeight="1">
      <c r="A26" s="2"/>
      <c r="B26" s="17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9"/>
      <c r="BK26" s="2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50"/>
    </row>
    <row r="27" spans="1:78" ht="13.5" customHeight="1">
      <c r="A27" s="2"/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9"/>
      <c r="BK27" s="2"/>
      <c r="BL27" s="48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50"/>
    </row>
    <row r="28" spans="1:78" ht="13.5" customHeight="1">
      <c r="A28" s="2"/>
      <c r="B28" s="17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9"/>
      <c r="BK28" s="2"/>
      <c r="BL28" s="48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50"/>
    </row>
    <row r="29" spans="1:78" ht="13.5" customHeight="1">
      <c r="A29" s="2"/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9"/>
      <c r="BK29" s="2"/>
      <c r="BL29" s="48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50"/>
    </row>
    <row r="30" spans="1:78" ht="13.5" customHeight="1">
      <c r="A30" s="2"/>
      <c r="B30" s="17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9"/>
      <c r="BK30" s="2"/>
      <c r="BL30" s="48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50"/>
    </row>
    <row r="31" spans="1:78" ht="13.5" customHeight="1">
      <c r="A31" s="2"/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9"/>
      <c r="BK31" s="2"/>
      <c r="BL31" s="48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50"/>
    </row>
    <row r="32" spans="1:78" ht="13.5" customHeight="1">
      <c r="A32" s="2"/>
      <c r="B32" s="17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9"/>
      <c r="BK32" s="2"/>
      <c r="BL32" s="48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50"/>
    </row>
    <row r="33" spans="1:78" ht="13.5" customHeight="1">
      <c r="A33" s="2"/>
      <c r="B33" s="17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9"/>
      <c r="BK33" s="2"/>
      <c r="BL33" s="48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50"/>
    </row>
    <row r="34" spans="1:78" ht="13.5" customHeight="1">
      <c r="A34" s="2"/>
      <c r="B34" s="17"/>
      <c r="C34" s="54" t="s">
        <v>27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20"/>
      <c r="R34" s="54" t="s">
        <v>28</v>
      </c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20"/>
      <c r="AG34" s="54" t="s">
        <v>29</v>
      </c>
      <c r="AH34" s="54"/>
      <c r="AI34" s="54"/>
      <c r="AJ34" s="54"/>
      <c r="AK34" s="54"/>
      <c r="AL34" s="54"/>
      <c r="AM34" s="54"/>
      <c r="AN34" s="54"/>
      <c r="AO34" s="54"/>
      <c r="AP34" s="54"/>
      <c r="AQ34" s="54"/>
      <c r="AR34" s="54"/>
      <c r="AS34" s="54"/>
      <c r="AT34" s="54"/>
      <c r="AU34" s="20"/>
      <c r="AV34" s="54" t="s">
        <v>30</v>
      </c>
      <c r="AW34" s="54"/>
      <c r="AX34" s="54"/>
      <c r="AY34" s="54"/>
      <c r="AZ34" s="54"/>
      <c r="BA34" s="54"/>
      <c r="BB34" s="54"/>
      <c r="BC34" s="54"/>
      <c r="BD34" s="54"/>
      <c r="BE34" s="54"/>
      <c r="BF34" s="54"/>
      <c r="BG34" s="54"/>
      <c r="BH34" s="54"/>
      <c r="BI34" s="54"/>
      <c r="BJ34" s="19"/>
      <c r="BK34" s="2"/>
      <c r="BL34" s="48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50"/>
    </row>
    <row r="35" spans="1:78" ht="13.5" customHeight="1">
      <c r="A35" s="2"/>
      <c r="B35" s="17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20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20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20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19"/>
      <c r="BK35" s="2"/>
      <c r="BL35" s="48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50"/>
    </row>
    <row r="36" spans="1:78" ht="13.5" customHeight="1">
      <c r="A36" s="2"/>
      <c r="B36" s="17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9"/>
      <c r="BK36" s="2"/>
      <c r="BL36" s="48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50"/>
    </row>
    <row r="37" spans="1:78" ht="13.5" customHeight="1">
      <c r="A37" s="2"/>
      <c r="B37" s="17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9"/>
      <c r="BK37" s="2"/>
      <c r="BL37" s="48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50"/>
    </row>
    <row r="38" spans="1:78" ht="13.5" customHeight="1">
      <c r="A38" s="2"/>
      <c r="B38" s="17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9"/>
      <c r="BK38" s="2"/>
      <c r="BL38" s="48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50"/>
    </row>
    <row r="39" spans="1:78" ht="13.5" customHeight="1">
      <c r="A39" s="2"/>
      <c r="B39" s="17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9"/>
      <c r="BK39" s="2"/>
      <c r="BL39" s="48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50"/>
    </row>
    <row r="40" spans="1:78" ht="13.5" customHeight="1">
      <c r="A40" s="2"/>
      <c r="B40" s="17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9"/>
      <c r="BK40" s="2"/>
      <c r="BL40" s="48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50"/>
    </row>
    <row r="41" spans="1:78" ht="13.5" customHeight="1">
      <c r="A41" s="2"/>
      <c r="B41" s="17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9"/>
      <c r="BK41" s="2"/>
      <c r="BL41" s="48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50"/>
    </row>
    <row r="42" spans="1:78" ht="13.5" customHeight="1">
      <c r="A42" s="2"/>
      <c r="B42" s="17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9"/>
      <c r="BK42" s="2"/>
      <c r="BL42" s="48"/>
      <c r="BM42" s="49"/>
      <c r="BN42" s="49"/>
      <c r="BO42" s="49"/>
      <c r="BP42" s="49"/>
      <c r="BQ42" s="49"/>
      <c r="BR42" s="49"/>
      <c r="BS42" s="49"/>
      <c r="BT42" s="49"/>
      <c r="BU42" s="49"/>
      <c r="BV42" s="49"/>
      <c r="BW42" s="49"/>
      <c r="BX42" s="49"/>
      <c r="BY42" s="49"/>
      <c r="BZ42" s="50"/>
    </row>
    <row r="43" spans="1:78" ht="13.5" customHeight="1">
      <c r="A43" s="2"/>
      <c r="B43" s="17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9"/>
      <c r="BK43" s="2"/>
      <c r="BL43" s="48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50"/>
    </row>
    <row r="44" spans="1:78" ht="13.5" customHeight="1">
      <c r="A44" s="2"/>
      <c r="B44" s="17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9"/>
      <c r="BK44" s="2"/>
      <c r="BL44" s="51"/>
      <c r="BM44" s="52"/>
      <c r="BN44" s="52"/>
      <c r="BO44" s="52"/>
      <c r="BP44" s="52"/>
      <c r="BQ44" s="52"/>
      <c r="BR44" s="52"/>
      <c r="BS44" s="52"/>
      <c r="BT44" s="52"/>
      <c r="BU44" s="52"/>
      <c r="BV44" s="52"/>
      <c r="BW44" s="52"/>
      <c r="BX44" s="52"/>
      <c r="BY44" s="52"/>
      <c r="BZ44" s="53"/>
    </row>
    <row r="45" spans="1:78" ht="13.5" customHeight="1">
      <c r="A45" s="2"/>
      <c r="B45" s="17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9"/>
      <c r="BK45" s="2"/>
      <c r="BL45" s="42" t="s">
        <v>31</v>
      </c>
      <c r="BM45" s="43"/>
      <c r="BN45" s="43"/>
      <c r="BO45" s="43"/>
      <c r="BP45" s="43"/>
      <c r="BQ45" s="43"/>
      <c r="BR45" s="43"/>
      <c r="BS45" s="43"/>
      <c r="BT45" s="43"/>
      <c r="BU45" s="43"/>
      <c r="BV45" s="43"/>
      <c r="BW45" s="43"/>
      <c r="BX45" s="43"/>
      <c r="BY45" s="43"/>
      <c r="BZ45" s="44"/>
    </row>
    <row r="46" spans="1:78" ht="13.5" customHeight="1">
      <c r="A46" s="2"/>
      <c r="B46" s="17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9"/>
      <c r="BK46" s="2"/>
      <c r="BL46" s="45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7"/>
    </row>
    <row r="47" spans="1:78" ht="13.5" customHeight="1">
      <c r="A47" s="2"/>
      <c r="B47" s="17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9"/>
      <c r="BK47" s="2"/>
      <c r="BL47" s="48" t="s">
        <v>123</v>
      </c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50"/>
    </row>
    <row r="48" spans="1:78" ht="13.5" customHeight="1">
      <c r="A48" s="2"/>
      <c r="B48" s="17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9"/>
      <c r="BK48" s="2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50"/>
    </row>
    <row r="49" spans="1:78" ht="13.5" customHeight="1">
      <c r="A49" s="2"/>
      <c r="B49" s="17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9"/>
      <c r="BK49" s="2"/>
      <c r="BL49" s="48"/>
      <c r="BM49" s="49"/>
      <c r="BN49" s="49"/>
      <c r="BO49" s="49"/>
      <c r="BP49" s="49"/>
      <c r="BQ49" s="49"/>
      <c r="BR49" s="49"/>
      <c r="BS49" s="49"/>
      <c r="BT49" s="49"/>
      <c r="BU49" s="49"/>
      <c r="BV49" s="49"/>
      <c r="BW49" s="49"/>
      <c r="BX49" s="49"/>
      <c r="BY49" s="49"/>
      <c r="BZ49" s="50"/>
    </row>
    <row r="50" spans="1:78" ht="13.5" customHeight="1">
      <c r="A50" s="2"/>
      <c r="B50" s="17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/>
      <c r="AL50" s="18"/>
      <c r="AM50" s="18"/>
      <c r="AN50" s="18"/>
      <c r="AO50" s="18"/>
      <c r="AP50" s="18"/>
      <c r="AQ50" s="18"/>
      <c r="AR50" s="18"/>
      <c r="AS50" s="18"/>
      <c r="AT50" s="18"/>
      <c r="AU50" s="18"/>
      <c r="AV50" s="18"/>
      <c r="AW50" s="18"/>
      <c r="AX50" s="18"/>
      <c r="AY50" s="18"/>
      <c r="AZ50" s="18"/>
      <c r="BA50" s="18"/>
      <c r="BB50" s="18"/>
      <c r="BC50" s="18"/>
      <c r="BD50" s="18"/>
      <c r="BE50" s="18"/>
      <c r="BF50" s="18"/>
      <c r="BG50" s="18"/>
      <c r="BH50" s="18"/>
      <c r="BI50" s="18"/>
      <c r="BJ50" s="19"/>
      <c r="BK50" s="2"/>
      <c r="BL50" s="48"/>
      <c r="BM50" s="49"/>
      <c r="BN50" s="49"/>
      <c r="BO50" s="49"/>
      <c r="BP50" s="49"/>
      <c r="BQ50" s="49"/>
      <c r="BR50" s="49"/>
      <c r="BS50" s="49"/>
      <c r="BT50" s="49"/>
      <c r="BU50" s="49"/>
      <c r="BV50" s="49"/>
      <c r="BW50" s="49"/>
      <c r="BX50" s="49"/>
      <c r="BY50" s="49"/>
      <c r="BZ50" s="50"/>
    </row>
    <row r="51" spans="1:78" ht="13.5" customHeight="1">
      <c r="A51" s="2"/>
      <c r="B51" s="17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9"/>
      <c r="BK51" s="2"/>
      <c r="BL51" s="48"/>
      <c r="BM51" s="49"/>
      <c r="BN51" s="49"/>
      <c r="BO51" s="49"/>
      <c r="BP51" s="49"/>
      <c r="BQ51" s="49"/>
      <c r="BR51" s="49"/>
      <c r="BS51" s="49"/>
      <c r="BT51" s="49"/>
      <c r="BU51" s="49"/>
      <c r="BV51" s="49"/>
      <c r="BW51" s="49"/>
      <c r="BX51" s="49"/>
      <c r="BY51" s="49"/>
      <c r="BZ51" s="50"/>
    </row>
    <row r="52" spans="1:78" ht="13.5" customHeight="1">
      <c r="A52" s="2"/>
      <c r="B52" s="17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9"/>
      <c r="BK52" s="2"/>
      <c r="BL52" s="48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50"/>
    </row>
    <row r="53" spans="1:78" ht="13.5" customHeight="1">
      <c r="A53" s="2"/>
      <c r="B53" s="17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9"/>
      <c r="BK53" s="2"/>
      <c r="BL53" s="48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50"/>
    </row>
    <row r="54" spans="1:78" ht="13.5" customHeight="1">
      <c r="A54" s="2"/>
      <c r="B54" s="17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9"/>
      <c r="BK54" s="2"/>
      <c r="BL54" s="48"/>
      <c r="BM54" s="49"/>
      <c r="BN54" s="49"/>
      <c r="BO54" s="49"/>
      <c r="BP54" s="49"/>
      <c r="BQ54" s="49"/>
      <c r="BR54" s="49"/>
      <c r="BS54" s="49"/>
      <c r="BT54" s="49"/>
      <c r="BU54" s="49"/>
      <c r="BV54" s="49"/>
      <c r="BW54" s="49"/>
      <c r="BX54" s="49"/>
      <c r="BY54" s="49"/>
      <c r="BZ54" s="50"/>
    </row>
    <row r="55" spans="1:78" ht="13.5" customHeight="1">
      <c r="A55" s="2"/>
      <c r="B55" s="17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9"/>
      <c r="BK55" s="2"/>
      <c r="BL55" s="48"/>
      <c r="BM55" s="49"/>
      <c r="BN55" s="49"/>
      <c r="BO55" s="49"/>
      <c r="BP55" s="49"/>
      <c r="BQ55" s="49"/>
      <c r="BR55" s="49"/>
      <c r="BS55" s="49"/>
      <c r="BT55" s="49"/>
      <c r="BU55" s="49"/>
      <c r="BV55" s="49"/>
      <c r="BW55" s="49"/>
      <c r="BX55" s="49"/>
      <c r="BY55" s="49"/>
      <c r="BZ55" s="50"/>
    </row>
    <row r="56" spans="1:78" ht="13.5" customHeight="1">
      <c r="A56" s="2"/>
      <c r="B56" s="17"/>
      <c r="C56" s="54" t="s">
        <v>32</v>
      </c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20"/>
      <c r="R56" s="54" t="s">
        <v>33</v>
      </c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20"/>
      <c r="AG56" s="54" t="s">
        <v>34</v>
      </c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20"/>
      <c r="AV56" s="54" t="s">
        <v>35</v>
      </c>
      <c r="AW56" s="54"/>
      <c r="AX56" s="54"/>
      <c r="AY56" s="54"/>
      <c r="AZ56" s="54"/>
      <c r="BA56" s="54"/>
      <c r="BB56" s="54"/>
      <c r="BC56" s="54"/>
      <c r="BD56" s="54"/>
      <c r="BE56" s="54"/>
      <c r="BF56" s="54"/>
      <c r="BG56" s="54"/>
      <c r="BH56" s="54"/>
      <c r="BI56" s="54"/>
      <c r="BJ56" s="19"/>
      <c r="BK56" s="2"/>
      <c r="BL56" s="48"/>
      <c r="BM56" s="49"/>
      <c r="BN56" s="49"/>
      <c r="BO56" s="49"/>
      <c r="BP56" s="49"/>
      <c r="BQ56" s="49"/>
      <c r="BR56" s="49"/>
      <c r="BS56" s="49"/>
      <c r="BT56" s="49"/>
      <c r="BU56" s="49"/>
      <c r="BV56" s="49"/>
      <c r="BW56" s="49"/>
      <c r="BX56" s="49"/>
      <c r="BY56" s="49"/>
      <c r="BZ56" s="50"/>
    </row>
    <row r="57" spans="1:78" ht="13.5" customHeight="1">
      <c r="A57" s="2"/>
      <c r="B57" s="17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20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20"/>
      <c r="AG57" s="54"/>
      <c r="AH57" s="54"/>
      <c r="AI57" s="54"/>
      <c r="AJ57" s="54"/>
      <c r="AK57" s="54"/>
      <c r="AL57" s="54"/>
      <c r="AM57" s="54"/>
      <c r="AN57" s="54"/>
      <c r="AO57" s="54"/>
      <c r="AP57" s="54"/>
      <c r="AQ57" s="54"/>
      <c r="AR57" s="54"/>
      <c r="AS57" s="54"/>
      <c r="AT57" s="54"/>
      <c r="AU57" s="20"/>
      <c r="AV57" s="54"/>
      <c r="AW57" s="54"/>
      <c r="AX57" s="54"/>
      <c r="AY57" s="54"/>
      <c r="AZ57" s="54"/>
      <c r="BA57" s="54"/>
      <c r="BB57" s="54"/>
      <c r="BC57" s="54"/>
      <c r="BD57" s="54"/>
      <c r="BE57" s="54"/>
      <c r="BF57" s="54"/>
      <c r="BG57" s="54"/>
      <c r="BH57" s="54"/>
      <c r="BI57" s="54"/>
      <c r="BJ57" s="19"/>
      <c r="BK57" s="2"/>
      <c r="BL57" s="48"/>
      <c r="BM57" s="49"/>
      <c r="BN57" s="49"/>
      <c r="BO57" s="49"/>
      <c r="BP57" s="49"/>
      <c r="BQ57" s="49"/>
      <c r="BR57" s="49"/>
      <c r="BS57" s="49"/>
      <c r="BT57" s="49"/>
      <c r="BU57" s="49"/>
      <c r="BV57" s="49"/>
      <c r="BW57" s="49"/>
      <c r="BX57" s="49"/>
      <c r="BY57" s="49"/>
      <c r="BZ57" s="50"/>
    </row>
    <row r="58" spans="1:78" ht="13.5" customHeight="1">
      <c r="A58" s="2"/>
      <c r="B58" s="17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9"/>
      <c r="BK58" s="2"/>
      <c r="BL58" s="48"/>
      <c r="BM58" s="49"/>
      <c r="BN58" s="49"/>
      <c r="BO58" s="49"/>
      <c r="BP58" s="49"/>
      <c r="BQ58" s="49"/>
      <c r="BR58" s="49"/>
      <c r="BS58" s="49"/>
      <c r="BT58" s="49"/>
      <c r="BU58" s="49"/>
      <c r="BV58" s="49"/>
      <c r="BW58" s="49"/>
      <c r="BX58" s="49"/>
      <c r="BY58" s="49"/>
      <c r="BZ58" s="50"/>
    </row>
    <row r="59" spans="1:78" ht="13.5" customHeight="1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8"/>
      <c r="BM59" s="49"/>
      <c r="BN59" s="49"/>
      <c r="BO59" s="49"/>
      <c r="BP59" s="49"/>
      <c r="BQ59" s="49"/>
      <c r="BR59" s="49"/>
      <c r="BS59" s="49"/>
      <c r="BT59" s="49"/>
      <c r="BU59" s="49"/>
      <c r="BV59" s="49"/>
      <c r="BW59" s="49"/>
      <c r="BX59" s="49"/>
      <c r="BY59" s="49"/>
      <c r="BZ59" s="50"/>
    </row>
    <row r="60" spans="1:78" ht="13.5" customHeight="1">
      <c r="A60" s="2"/>
      <c r="B60" s="55" t="s">
        <v>36</v>
      </c>
      <c r="C60" s="56"/>
      <c r="D60" s="56"/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6"/>
      <c r="Z60" s="56"/>
      <c r="AA60" s="56"/>
      <c r="AB60" s="56"/>
      <c r="AC60" s="56"/>
      <c r="AD60" s="56"/>
      <c r="AE60" s="56"/>
      <c r="AF60" s="56"/>
      <c r="AG60" s="56"/>
      <c r="AH60" s="56"/>
      <c r="AI60" s="56"/>
      <c r="AJ60" s="56"/>
      <c r="AK60" s="56"/>
      <c r="AL60" s="56"/>
      <c r="AM60" s="56"/>
      <c r="AN60" s="56"/>
      <c r="AO60" s="56"/>
      <c r="AP60" s="56"/>
      <c r="AQ60" s="56"/>
      <c r="AR60" s="56"/>
      <c r="AS60" s="56"/>
      <c r="AT60" s="56"/>
      <c r="AU60" s="56"/>
      <c r="AV60" s="56"/>
      <c r="AW60" s="56"/>
      <c r="AX60" s="56"/>
      <c r="AY60" s="56"/>
      <c r="AZ60" s="56"/>
      <c r="BA60" s="56"/>
      <c r="BB60" s="56"/>
      <c r="BC60" s="56"/>
      <c r="BD60" s="56"/>
      <c r="BE60" s="56"/>
      <c r="BF60" s="56"/>
      <c r="BG60" s="56"/>
      <c r="BH60" s="56"/>
      <c r="BI60" s="56"/>
      <c r="BJ60" s="57"/>
      <c r="BK60" s="2"/>
      <c r="BL60" s="48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50"/>
    </row>
    <row r="61" spans="1:78" ht="13.5" customHeight="1">
      <c r="A61" s="2"/>
      <c r="B61" s="55"/>
      <c r="C61" s="56"/>
      <c r="D61" s="56"/>
      <c r="E61" s="56"/>
      <c r="F61" s="56"/>
      <c r="G61" s="56"/>
      <c r="H61" s="56"/>
      <c r="I61" s="56"/>
      <c r="J61" s="56"/>
      <c r="K61" s="56"/>
      <c r="L61" s="56"/>
      <c r="M61" s="56"/>
      <c r="N61" s="56"/>
      <c r="O61" s="56"/>
      <c r="P61" s="56"/>
      <c r="Q61" s="56"/>
      <c r="R61" s="56"/>
      <c r="S61" s="56"/>
      <c r="T61" s="56"/>
      <c r="U61" s="56"/>
      <c r="V61" s="56"/>
      <c r="W61" s="56"/>
      <c r="X61" s="56"/>
      <c r="Y61" s="56"/>
      <c r="Z61" s="56"/>
      <c r="AA61" s="56"/>
      <c r="AB61" s="56"/>
      <c r="AC61" s="56"/>
      <c r="AD61" s="56"/>
      <c r="AE61" s="56"/>
      <c r="AF61" s="56"/>
      <c r="AG61" s="56"/>
      <c r="AH61" s="56"/>
      <c r="AI61" s="56"/>
      <c r="AJ61" s="56"/>
      <c r="AK61" s="56"/>
      <c r="AL61" s="56"/>
      <c r="AM61" s="56"/>
      <c r="AN61" s="56"/>
      <c r="AO61" s="56"/>
      <c r="AP61" s="56"/>
      <c r="AQ61" s="56"/>
      <c r="AR61" s="56"/>
      <c r="AS61" s="56"/>
      <c r="AT61" s="56"/>
      <c r="AU61" s="56"/>
      <c r="AV61" s="56"/>
      <c r="AW61" s="56"/>
      <c r="AX61" s="56"/>
      <c r="AY61" s="56"/>
      <c r="AZ61" s="56"/>
      <c r="BA61" s="56"/>
      <c r="BB61" s="56"/>
      <c r="BC61" s="56"/>
      <c r="BD61" s="56"/>
      <c r="BE61" s="56"/>
      <c r="BF61" s="56"/>
      <c r="BG61" s="56"/>
      <c r="BH61" s="56"/>
      <c r="BI61" s="56"/>
      <c r="BJ61" s="57"/>
      <c r="BK61" s="2"/>
      <c r="BL61" s="48"/>
      <c r="BM61" s="49"/>
      <c r="BN61" s="49"/>
      <c r="BO61" s="49"/>
      <c r="BP61" s="49"/>
      <c r="BQ61" s="49"/>
      <c r="BR61" s="49"/>
      <c r="BS61" s="49"/>
      <c r="BT61" s="49"/>
      <c r="BU61" s="49"/>
      <c r="BV61" s="49"/>
      <c r="BW61" s="49"/>
      <c r="BX61" s="49"/>
      <c r="BY61" s="49"/>
      <c r="BZ61" s="50"/>
    </row>
    <row r="62" spans="1:78" ht="13.5" customHeight="1">
      <c r="A62" s="2"/>
      <c r="B62" s="17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9"/>
      <c r="BK62" s="2"/>
      <c r="BL62" s="48"/>
      <c r="BM62" s="49"/>
      <c r="BN62" s="49"/>
      <c r="BO62" s="49"/>
      <c r="BP62" s="49"/>
      <c r="BQ62" s="49"/>
      <c r="BR62" s="49"/>
      <c r="BS62" s="49"/>
      <c r="BT62" s="49"/>
      <c r="BU62" s="49"/>
      <c r="BV62" s="49"/>
      <c r="BW62" s="49"/>
      <c r="BX62" s="49"/>
      <c r="BY62" s="49"/>
      <c r="BZ62" s="50"/>
    </row>
    <row r="63" spans="1:78" ht="13.5" customHeight="1">
      <c r="A63" s="2"/>
      <c r="B63" s="17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9"/>
      <c r="BK63" s="2"/>
      <c r="BL63" s="51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3"/>
    </row>
    <row r="64" spans="1:78" ht="13.5" customHeight="1">
      <c r="A64" s="2"/>
      <c r="B64" s="17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9"/>
      <c r="BK64" s="2"/>
      <c r="BL64" s="42" t="s">
        <v>37</v>
      </c>
      <c r="BM64" s="43"/>
      <c r="BN64" s="43"/>
      <c r="BO64" s="43"/>
      <c r="BP64" s="43"/>
      <c r="BQ64" s="43"/>
      <c r="BR64" s="43"/>
      <c r="BS64" s="43"/>
      <c r="BT64" s="43"/>
      <c r="BU64" s="43"/>
      <c r="BV64" s="43"/>
      <c r="BW64" s="43"/>
      <c r="BX64" s="43"/>
      <c r="BY64" s="43"/>
      <c r="BZ64" s="44"/>
    </row>
    <row r="65" spans="1:78" ht="13.5" customHeight="1">
      <c r="A65" s="2"/>
      <c r="B65" s="17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9"/>
      <c r="BK65" s="2"/>
      <c r="BL65" s="45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7"/>
    </row>
    <row r="66" spans="1:78" ht="13.5" customHeight="1">
      <c r="A66" s="2"/>
      <c r="B66" s="17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9"/>
      <c r="BK66" s="2"/>
      <c r="BL66" s="48" t="s">
        <v>124</v>
      </c>
      <c r="BM66" s="49"/>
      <c r="BN66" s="49"/>
      <c r="BO66" s="49"/>
      <c r="BP66" s="49"/>
      <c r="BQ66" s="49"/>
      <c r="BR66" s="49"/>
      <c r="BS66" s="49"/>
      <c r="BT66" s="49"/>
      <c r="BU66" s="49"/>
      <c r="BV66" s="49"/>
      <c r="BW66" s="49"/>
      <c r="BX66" s="49"/>
      <c r="BY66" s="49"/>
      <c r="BZ66" s="50"/>
    </row>
    <row r="67" spans="1:78" ht="13.5" customHeight="1">
      <c r="A67" s="2"/>
      <c r="B67" s="17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9"/>
      <c r="BK67" s="2"/>
      <c r="BL67" s="48"/>
      <c r="BM67" s="49"/>
      <c r="BN67" s="49"/>
      <c r="BO67" s="49"/>
      <c r="BP67" s="49"/>
      <c r="BQ67" s="49"/>
      <c r="BR67" s="49"/>
      <c r="BS67" s="49"/>
      <c r="BT67" s="49"/>
      <c r="BU67" s="49"/>
      <c r="BV67" s="49"/>
      <c r="BW67" s="49"/>
      <c r="BX67" s="49"/>
      <c r="BY67" s="49"/>
      <c r="BZ67" s="50"/>
    </row>
    <row r="68" spans="1:78" ht="13.5" customHeight="1">
      <c r="A68" s="2"/>
      <c r="B68" s="17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9"/>
      <c r="BK68" s="2"/>
      <c r="BL68" s="48"/>
      <c r="BM68" s="49"/>
      <c r="BN68" s="49"/>
      <c r="BO68" s="49"/>
      <c r="BP68" s="49"/>
      <c r="BQ68" s="49"/>
      <c r="BR68" s="49"/>
      <c r="BS68" s="49"/>
      <c r="BT68" s="49"/>
      <c r="BU68" s="49"/>
      <c r="BV68" s="49"/>
      <c r="BW68" s="49"/>
      <c r="BX68" s="49"/>
      <c r="BY68" s="49"/>
      <c r="BZ68" s="50"/>
    </row>
    <row r="69" spans="1:78" ht="13.5" customHeight="1">
      <c r="A69" s="2"/>
      <c r="B69" s="17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9"/>
      <c r="BK69" s="2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50"/>
    </row>
    <row r="70" spans="1:78" ht="13.5" customHeight="1">
      <c r="A70" s="2"/>
      <c r="B70" s="17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9"/>
      <c r="BK70" s="2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50"/>
    </row>
    <row r="71" spans="1:78" ht="13.5" customHeight="1">
      <c r="A71" s="2"/>
      <c r="B71" s="17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9"/>
      <c r="BK71" s="2"/>
      <c r="BL71" s="48"/>
      <c r="BM71" s="49"/>
      <c r="BN71" s="49"/>
      <c r="BO71" s="49"/>
      <c r="BP71" s="49"/>
      <c r="BQ71" s="49"/>
      <c r="BR71" s="49"/>
      <c r="BS71" s="49"/>
      <c r="BT71" s="49"/>
      <c r="BU71" s="49"/>
      <c r="BV71" s="49"/>
      <c r="BW71" s="49"/>
      <c r="BX71" s="49"/>
      <c r="BY71" s="49"/>
      <c r="BZ71" s="50"/>
    </row>
    <row r="72" spans="1:78" ht="13.5" customHeight="1">
      <c r="A72" s="2"/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9"/>
      <c r="BK72" s="2"/>
      <c r="BL72" s="48"/>
      <c r="BM72" s="49"/>
      <c r="BN72" s="49"/>
      <c r="BO72" s="49"/>
      <c r="BP72" s="49"/>
      <c r="BQ72" s="49"/>
      <c r="BR72" s="49"/>
      <c r="BS72" s="49"/>
      <c r="BT72" s="49"/>
      <c r="BU72" s="49"/>
      <c r="BV72" s="49"/>
      <c r="BW72" s="49"/>
      <c r="BX72" s="49"/>
      <c r="BY72" s="49"/>
      <c r="BZ72" s="50"/>
    </row>
    <row r="73" spans="1:78" ht="13.5" customHeight="1">
      <c r="A73" s="2"/>
      <c r="B73" s="17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9"/>
      <c r="BK73" s="2"/>
      <c r="BL73" s="48"/>
      <c r="BM73" s="49"/>
      <c r="BN73" s="49"/>
      <c r="BO73" s="49"/>
      <c r="BP73" s="49"/>
      <c r="BQ73" s="49"/>
      <c r="BR73" s="49"/>
      <c r="BS73" s="49"/>
      <c r="BT73" s="49"/>
      <c r="BU73" s="49"/>
      <c r="BV73" s="49"/>
      <c r="BW73" s="49"/>
      <c r="BX73" s="49"/>
      <c r="BY73" s="49"/>
      <c r="BZ73" s="50"/>
    </row>
    <row r="74" spans="1:78" ht="13.5" customHeight="1">
      <c r="A74" s="2"/>
      <c r="B74" s="17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9"/>
      <c r="BK74" s="2"/>
      <c r="BL74" s="48"/>
      <c r="BM74" s="49"/>
      <c r="BN74" s="49"/>
      <c r="BO74" s="49"/>
      <c r="BP74" s="49"/>
      <c r="BQ74" s="49"/>
      <c r="BR74" s="49"/>
      <c r="BS74" s="49"/>
      <c r="BT74" s="49"/>
      <c r="BU74" s="49"/>
      <c r="BV74" s="49"/>
      <c r="BW74" s="49"/>
      <c r="BX74" s="49"/>
      <c r="BY74" s="49"/>
      <c r="BZ74" s="50"/>
    </row>
    <row r="75" spans="1:78" ht="13.5" customHeight="1">
      <c r="A75" s="2"/>
      <c r="B75" s="17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9"/>
      <c r="BK75" s="2"/>
      <c r="BL75" s="48"/>
      <c r="BM75" s="49"/>
      <c r="BN75" s="49"/>
      <c r="BO75" s="49"/>
      <c r="BP75" s="49"/>
      <c r="BQ75" s="49"/>
      <c r="BR75" s="49"/>
      <c r="BS75" s="49"/>
      <c r="BT75" s="49"/>
      <c r="BU75" s="49"/>
      <c r="BV75" s="49"/>
      <c r="BW75" s="49"/>
      <c r="BX75" s="49"/>
      <c r="BY75" s="49"/>
      <c r="BZ75" s="50"/>
    </row>
    <row r="76" spans="1:78" ht="13.5" customHeight="1">
      <c r="A76" s="2"/>
      <c r="B76" s="17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9"/>
      <c r="BK76" s="2"/>
      <c r="BL76" s="48"/>
      <c r="BM76" s="49"/>
      <c r="BN76" s="49"/>
      <c r="BO76" s="49"/>
      <c r="BP76" s="49"/>
      <c r="BQ76" s="49"/>
      <c r="BR76" s="49"/>
      <c r="BS76" s="49"/>
      <c r="BT76" s="49"/>
      <c r="BU76" s="49"/>
      <c r="BV76" s="49"/>
      <c r="BW76" s="49"/>
      <c r="BX76" s="49"/>
      <c r="BY76" s="49"/>
      <c r="BZ76" s="50"/>
    </row>
    <row r="77" spans="1:78" ht="13.5" customHeight="1">
      <c r="A77" s="2"/>
      <c r="B77" s="17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9"/>
      <c r="BK77" s="2"/>
      <c r="BL77" s="48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50"/>
    </row>
    <row r="78" spans="1:78" ht="13.5" customHeight="1">
      <c r="A78" s="2"/>
      <c r="B78" s="17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9"/>
      <c r="BK78" s="2"/>
      <c r="BL78" s="48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50"/>
    </row>
    <row r="79" spans="1:78" ht="13.5" customHeight="1">
      <c r="A79" s="2"/>
      <c r="B79" s="17"/>
      <c r="C79" s="54" t="s">
        <v>38</v>
      </c>
      <c r="D79" s="54"/>
      <c r="E79" s="54"/>
      <c r="F79" s="54"/>
      <c r="G79" s="54"/>
      <c r="H79" s="54"/>
      <c r="I79" s="54"/>
      <c r="J79" s="54"/>
      <c r="K79" s="54"/>
      <c r="L79" s="54"/>
      <c r="M79" s="54"/>
      <c r="N79" s="54"/>
      <c r="O79" s="54"/>
      <c r="P79" s="54"/>
      <c r="Q79" s="54"/>
      <c r="R79" s="54"/>
      <c r="S79" s="54"/>
      <c r="T79" s="54"/>
      <c r="U79" s="20"/>
      <c r="V79" s="20"/>
      <c r="W79" s="54" t="s">
        <v>39</v>
      </c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20"/>
      <c r="AP79" s="20"/>
      <c r="AQ79" s="54" t="s">
        <v>40</v>
      </c>
      <c r="AR79" s="54"/>
      <c r="AS79" s="54"/>
      <c r="AT79" s="54"/>
      <c r="AU79" s="54"/>
      <c r="AV79" s="54"/>
      <c r="AW79" s="54"/>
      <c r="AX79" s="54"/>
      <c r="AY79" s="54"/>
      <c r="AZ79" s="54"/>
      <c r="BA79" s="54"/>
      <c r="BB79" s="54"/>
      <c r="BC79" s="54"/>
      <c r="BD79" s="54"/>
      <c r="BE79" s="54"/>
      <c r="BF79" s="54"/>
      <c r="BG79" s="54"/>
      <c r="BH79" s="54"/>
      <c r="BI79" s="18"/>
      <c r="BJ79" s="19"/>
      <c r="BK79" s="2"/>
      <c r="BL79" s="48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50"/>
    </row>
    <row r="80" spans="1:78" ht="13.5" customHeight="1">
      <c r="A80" s="2"/>
      <c r="B80" s="17"/>
      <c r="C80" s="54"/>
      <c r="D80" s="54"/>
      <c r="E80" s="54"/>
      <c r="F80" s="54"/>
      <c r="G80" s="54"/>
      <c r="H80" s="54"/>
      <c r="I80" s="54"/>
      <c r="J80" s="54"/>
      <c r="K80" s="54"/>
      <c r="L80" s="54"/>
      <c r="M80" s="54"/>
      <c r="N80" s="54"/>
      <c r="O80" s="54"/>
      <c r="P80" s="54"/>
      <c r="Q80" s="54"/>
      <c r="R80" s="54"/>
      <c r="S80" s="54"/>
      <c r="T80" s="54"/>
      <c r="U80" s="20"/>
      <c r="V80" s="20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20"/>
      <c r="AP80" s="20"/>
      <c r="AQ80" s="54"/>
      <c r="AR80" s="54"/>
      <c r="AS80" s="54"/>
      <c r="AT80" s="54"/>
      <c r="AU80" s="54"/>
      <c r="AV80" s="54"/>
      <c r="AW80" s="54"/>
      <c r="AX80" s="54"/>
      <c r="AY80" s="54"/>
      <c r="AZ80" s="54"/>
      <c r="BA80" s="54"/>
      <c r="BB80" s="54"/>
      <c r="BC80" s="54"/>
      <c r="BD80" s="54"/>
      <c r="BE80" s="54"/>
      <c r="BF80" s="54"/>
      <c r="BG80" s="54"/>
      <c r="BH80" s="54"/>
      <c r="BI80" s="18"/>
      <c r="BJ80" s="19"/>
      <c r="BK80" s="2"/>
      <c r="BL80" s="48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50"/>
    </row>
    <row r="81" spans="1:78" ht="13.5" customHeight="1">
      <c r="A81" s="2"/>
      <c r="B81" s="17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8"/>
      <c r="V81" s="18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8"/>
      <c r="AP81" s="18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8"/>
      <c r="BJ81" s="19"/>
      <c r="BK81" s="2"/>
      <c r="BL81" s="48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50"/>
    </row>
    <row r="82" spans="1:78" ht="13.5" customHeight="1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1"/>
      <c r="BM82" s="52"/>
      <c r="BN82" s="52"/>
      <c r="BO82" s="52"/>
      <c r="BP82" s="52"/>
      <c r="BQ82" s="52"/>
      <c r="BR82" s="52"/>
      <c r="BS82" s="52"/>
      <c r="BT82" s="52"/>
      <c r="BU82" s="52"/>
      <c r="BV82" s="52"/>
      <c r="BW82" s="52"/>
      <c r="BX82" s="52"/>
      <c r="BY82" s="52"/>
      <c r="BZ82" s="53"/>
    </row>
    <row r="83" spans="1:78">
      <c r="C83" s="2" t="s">
        <v>41</v>
      </c>
    </row>
    <row r="84" spans="1:78">
      <c r="C84" s="2" t="s">
        <v>42</v>
      </c>
    </row>
    <row r="85" spans="1:78" hidden="1">
      <c r="B85" s="26" t="s">
        <v>43</v>
      </c>
      <c r="C85" s="26"/>
      <c r="D85" s="26"/>
      <c r="E85" s="26" t="s">
        <v>44</v>
      </c>
      <c r="F85" s="26" t="s">
        <v>45</v>
      </c>
      <c r="G85" s="26" t="s">
        <v>46</v>
      </c>
      <c r="H85" s="26" t="s">
        <v>47</v>
      </c>
      <c r="I85" s="26" t="s">
        <v>48</v>
      </c>
      <c r="J85" s="26" t="s">
        <v>49</v>
      </c>
      <c r="K85" s="26" t="s">
        <v>50</v>
      </c>
      <c r="L85" s="26" t="s">
        <v>51</v>
      </c>
      <c r="M85" s="26" t="s">
        <v>52</v>
      </c>
      <c r="N85" s="26" t="s">
        <v>53</v>
      </c>
      <c r="O85" s="26" t="s">
        <v>54</v>
      </c>
    </row>
    <row r="86" spans="1:78" hidden="1">
      <c r="B86" s="26"/>
      <c r="C86" s="26"/>
      <c r="D86" s="26"/>
      <c r="E86" s="26" t="str">
        <f>データ!AI6</f>
        <v/>
      </c>
      <c r="F86" s="26" t="s">
        <v>55</v>
      </c>
      <c r="G86" s="26" t="s">
        <v>55</v>
      </c>
      <c r="H86" s="26" t="str">
        <f>データ!BP6</f>
        <v>【985.48】</v>
      </c>
      <c r="I86" s="26" t="str">
        <f>データ!CA6</f>
        <v>【45.38】</v>
      </c>
      <c r="J86" s="26" t="str">
        <f>データ!CL6</f>
        <v>【377.04】</v>
      </c>
      <c r="K86" s="26" t="str">
        <f>データ!CW6</f>
        <v>【34.15】</v>
      </c>
      <c r="L86" s="26" t="str">
        <f>データ!DH6</f>
        <v>【78.22】</v>
      </c>
      <c r="M86" s="26" t="s">
        <v>56</v>
      </c>
      <c r="N86" s="26" t="s">
        <v>56</v>
      </c>
      <c r="O86" s="26" t="str">
        <f>データ!EO6</f>
        <v>【0.01】</v>
      </c>
    </row>
  </sheetData>
  <sheetProtection password="B319" sheet="1" objects="1" scenarios="1" formatCells="0" formatColumns="0" formatRows="0"/>
  <mergeCells count="57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/>
  <cols>
    <col min="1" max="1" width="9" style="3"/>
    <col min="2" max="144" width="11.875" style="3" customWidth="1"/>
    <col min="145" max="16384" width="9" style="3"/>
  </cols>
  <sheetData>
    <row r="1" spans="1:145">
      <c r="A1" s="3" t="s">
        <v>57</v>
      </c>
      <c r="Y1" s="27">
        <v>1</v>
      </c>
      <c r="Z1" s="27">
        <v>1</v>
      </c>
      <c r="AA1" s="27">
        <v>1</v>
      </c>
      <c r="AB1" s="27">
        <v>1</v>
      </c>
      <c r="AC1" s="27">
        <v>1</v>
      </c>
      <c r="AD1" s="27">
        <v>1</v>
      </c>
      <c r="AE1" s="27">
        <v>1</v>
      </c>
      <c r="AF1" s="27">
        <v>1</v>
      </c>
      <c r="AG1" s="27">
        <v>1</v>
      </c>
      <c r="AH1" s="27">
        <v>1</v>
      </c>
      <c r="AI1" s="27"/>
      <c r="AJ1" s="27">
        <v>1</v>
      </c>
      <c r="AK1" s="27">
        <v>1</v>
      </c>
      <c r="AL1" s="27">
        <v>1</v>
      </c>
      <c r="AM1" s="27">
        <v>1</v>
      </c>
      <c r="AN1" s="27">
        <v>1</v>
      </c>
      <c r="AO1" s="27">
        <v>1</v>
      </c>
      <c r="AP1" s="27">
        <v>1</v>
      </c>
      <c r="AQ1" s="27">
        <v>1</v>
      </c>
      <c r="AR1" s="27">
        <v>1</v>
      </c>
      <c r="AS1" s="27">
        <v>1</v>
      </c>
      <c r="AT1" s="27"/>
      <c r="AU1" s="27">
        <v>1</v>
      </c>
      <c r="AV1" s="27">
        <v>1</v>
      </c>
      <c r="AW1" s="27">
        <v>1</v>
      </c>
      <c r="AX1" s="27">
        <v>1</v>
      </c>
      <c r="AY1" s="27">
        <v>1</v>
      </c>
      <c r="AZ1" s="27">
        <v>1</v>
      </c>
      <c r="BA1" s="27">
        <v>1</v>
      </c>
      <c r="BB1" s="27">
        <v>1</v>
      </c>
      <c r="BC1" s="27">
        <v>1</v>
      </c>
      <c r="BD1" s="27">
        <v>1</v>
      </c>
      <c r="BE1" s="27"/>
      <c r="BF1" s="27">
        <v>1</v>
      </c>
      <c r="BG1" s="27">
        <v>1</v>
      </c>
      <c r="BH1" s="27">
        <v>1</v>
      </c>
      <c r="BI1" s="27">
        <v>1</v>
      </c>
      <c r="BJ1" s="27">
        <v>1</v>
      </c>
      <c r="BK1" s="27">
        <v>1</v>
      </c>
      <c r="BL1" s="27">
        <v>1</v>
      </c>
      <c r="BM1" s="27">
        <v>1</v>
      </c>
      <c r="BN1" s="27">
        <v>1</v>
      </c>
      <c r="BO1" s="27">
        <v>1</v>
      </c>
      <c r="BP1" s="27"/>
      <c r="BQ1" s="27">
        <v>1</v>
      </c>
      <c r="BR1" s="27">
        <v>1</v>
      </c>
      <c r="BS1" s="27">
        <v>1</v>
      </c>
      <c r="BT1" s="27">
        <v>1</v>
      </c>
      <c r="BU1" s="27">
        <v>1</v>
      </c>
      <c r="BV1" s="27">
        <v>1</v>
      </c>
      <c r="BW1" s="27">
        <v>1</v>
      </c>
      <c r="BX1" s="27">
        <v>1</v>
      </c>
      <c r="BY1" s="27">
        <v>1</v>
      </c>
      <c r="BZ1" s="27">
        <v>1</v>
      </c>
      <c r="CA1" s="27"/>
      <c r="CB1" s="27">
        <v>1</v>
      </c>
      <c r="CC1" s="27">
        <v>1</v>
      </c>
      <c r="CD1" s="27">
        <v>1</v>
      </c>
      <c r="CE1" s="27">
        <v>1</v>
      </c>
      <c r="CF1" s="27">
        <v>1</v>
      </c>
      <c r="CG1" s="27">
        <v>1</v>
      </c>
      <c r="CH1" s="27">
        <v>1</v>
      </c>
      <c r="CI1" s="27">
        <v>1</v>
      </c>
      <c r="CJ1" s="27">
        <v>1</v>
      </c>
      <c r="CK1" s="27">
        <v>1</v>
      </c>
      <c r="CL1" s="27"/>
      <c r="CM1" s="27">
        <v>1</v>
      </c>
      <c r="CN1" s="27">
        <v>1</v>
      </c>
      <c r="CO1" s="27">
        <v>1</v>
      </c>
      <c r="CP1" s="27">
        <v>1</v>
      </c>
      <c r="CQ1" s="27">
        <v>1</v>
      </c>
      <c r="CR1" s="27">
        <v>1</v>
      </c>
      <c r="CS1" s="27">
        <v>1</v>
      </c>
      <c r="CT1" s="27">
        <v>1</v>
      </c>
      <c r="CU1" s="27">
        <v>1</v>
      </c>
      <c r="CV1" s="27">
        <v>1</v>
      </c>
      <c r="CW1" s="27"/>
      <c r="CX1" s="27">
        <v>1</v>
      </c>
      <c r="CY1" s="27">
        <v>1</v>
      </c>
      <c r="CZ1" s="27">
        <v>1</v>
      </c>
      <c r="DA1" s="27">
        <v>1</v>
      </c>
      <c r="DB1" s="27">
        <v>1</v>
      </c>
      <c r="DC1" s="27">
        <v>1</v>
      </c>
      <c r="DD1" s="27">
        <v>1</v>
      </c>
      <c r="DE1" s="27">
        <v>1</v>
      </c>
      <c r="DF1" s="27">
        <v>1</v>
      </c>
      <c r="DG1" s="27">
        <v>1</v>
      </c>
      <c r="DH1" s="27"/>
      <c r="DI1" s="27">
        <v>1</v>
      </c>
      <c r="DJ1" s="27">
        <v>1</v>
      </c>
      <c r="DK1" s="27">
        <v>1</v>
      </c>
      <c r="DL1" s="27">
        <v>1</v>
      </c>
      <c r="DM1" s="27">
        <v>1</v>
      </c>
      <c r="DN1" s="27">
        <v>1</v>
      </c>
      <c r="DO1" s="27">
        <v>1</v>
      </c>
      <c r="DP1" s="27">
        <v>1</v>
      </c>
      <c r="DQ1" s="27">
        <v>1</v>
      </c>
      <c r="DR1" s="27">
        <v>1</v>
      </c>
      <c r="DS1" s="27"/>
      <c r="DT1" s="27">
        <v>1</v>
      </c>
      <c r="DU1" s="27">
        <v>1</v>
      </c>
      <c r="DV1" s="27">
        <v>1</v>
      </c>
      <c r="DW1" s="27">
        <v>1</v>
      </c>
      <c r="DX1" s="27">
        <v>1</v>
      </c>
      <c r="DY1" s="27">
        <v>1</v>
      </c>
      <c r="DZ1" s="27">
        <v>1</v>
      </c>
      <c r="EA1" s="27">
        <v>1</v>
      </c>
      <c r="EB1" s="27">
        <v>1</v>
      </c>
      <c r="EC1" s="27">
        <v>1</v>
      </c>
      <c r="ED1" s="27"/>
      <c r="EE1" s="27">
        <v>1</v>
      </c>
      <c r="EF1" s="27">
        <v>1</v>
      </c>
      <c r="EG1" s="27">
        <v>1</v>
      </c>
      <c r="EH1" s="27">
        <v>1</v>
      </c>
      <c r="EI1" s="27">
        <v>1</v>
      </c>
      <c r="EJ1" s="27">
        <v>1</v>
      </c>
      <c r="EK1" s="27">
        <v>1</v>
      </c>
      <c r="EL1" s="27">
        <v>1</v>
      </c>
      <c r="EM1" s="27">
        <v>1</v>
      </c>
      <c r="EN1" s="27">
        <v>1</v>
      </c>
      <c r="EO1" s="27"/>
    </row>
    <row r="2" spans="1:145">
      <c r="A2" s="28" t="s">
        <v>58</v>
      </c>
      <c r="B2" s="28">
        <f>COLUMN()-1</f>
        <v>1</v>
      </c>
      <c r="C2" s="28">
        <f t="shared" ref="C2:BS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si="0"/>
        <v>66</v>
      </c>
      <c r="BP2" s="28">
        <f t="shared" si="0"/>
        <v>67</v>
      </c>
      <c r="BQ2" s="28">
        <f t="shared" si="0"/>
        <v>68</v>
      </c>
      <c r="BR2" s="28">
        <f t="shared" si="0"/>
        <v>69</v>
      </c>
      <c r="BS2" s="28">
        <f t="shared" si="0"/>
        <v>70</v>
      </c>
      <c r="BT2" s="28">
        <f t="shared" ref="BT2:EE2" si="1">COLUMN()-1</f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si="1"/>
        <v>130</v>
      </c>
      <c r="EB2" s="28">
        <f t="shared" si="1"/>
        <v>131</v>
      </c>
      <c r="EC2" s="28">
        <f t="shared" si="1"/>
        <v>132</v>
      </c>
      <c r="ED2" s="28">
        <f t="shared" si="1"/>
        <v>133</v>
      </c>
      <c r="EE2" s="28">
        <f t="shared" si="1"/>
        <v>134</v>
      </c>
      <c r="EF2" s="28">
        <f t="shared" ref="EF2:EO2" si="2">COLUMN()-1</f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  <c r="EK2" s="28">
        <f t="shared" si="2"/>
        <v>140</v>
      </c>
      <c r="EL2" s="28">
        <f t="shared" si="2"/>
        <v>141</v>
      </c>
      <c r="EM2" s="28">
        <f t="shared" si="2"/>
        <v>142</v>
      </c>
      <c r="EN2" s="28">
        <f t="shared" si="2"/>
        <v>143</v>
      </c>
      <c r="EO2" s="28">
        <f t="shared" si="2"/>
        <v>144</v>
      </c>
    </row>
    <row r="3" spans="1:145">
      <c r="A3" s="28" t="s">
        <v>59</v>
      </c>
      <c r="B3" s="29" t="s">
        <v>60</v>
      </c>
      <c r="C3" s="29" t="s">
        <v>61</v>
      </c>
      <c r="D3" s="29" t="s">
        <v>62</v>
      </c>
      <c r="E3" s="29" t="s">
        <v>63</v>
      </c>
      <c r="F3" s="29" t="s">
        <v>64</v>
      </c>
      <c r="G3" s="29" t="s">
        <v>65</v>
      </c>
      <c r="H3" s="77" t="s">
        <v>66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9"/>
      <c r="Y3" s="83" t="s">
        <v>67</v>
      </c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/>
      <c r="DI3" s="76" t="s">
        <v>68</v>
      </c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  <c r="EO3" s="76"/>
    </row>
    <row r="4" spans="1:145">
      <c r="A4" s="28" t="s">
        <v>69</v>
      </c>
      <c r="B4" s="30"/>
      <c r="C4" s="30"/>
      <c r="D4" s="30"/>
      <c r="E4" s="30"/>
      <c r="F4" s="30"/>
      <c r="G4" s="30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2"/>
      <c r="Y4" s="76" t="s">
        <v>70</v>
      </c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 t="s">
        <v>71</v>
      </c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 t="s">
        <v>72</v>
      </c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 t="s">
        <v>73</v>
      </c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 t="s">
        <v>74</v>
      </c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 t="s">
        <v>75</v>
      </c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 t="s">
        <v>76</v>
      </c>
      <c r="CN4" s="76"/>
      <c r="CO4" s="76"/>
      <c r="CP4" s="76"/>
      <c r="CQ4" s="76"/>
      <c r="CR4" s="76"/>
      <c r="CS4" s="76"/>
      <c r="CT4" s="76"/>
      <c r="CU4" s="76"/>
      <c r="CV4" s="76"/>
      <c r="CW4" s="76"/>
      <c r="CX4" s="76" t="s">
        <v>77</v>
      </c>
      <c r="CY4" s="76"/>
      <c r="CZ4" s="76"/>
      <c r="DA4" s="76"/>
      <c r="DB4" s="76"/>
      <c r="DC4" s="76"/>
      <c r="DD4" s="76"/>
      <c r="DE4" s="76"/>
      <c r="DF4" s="76"/>
      <c r="DG4" s="76"/>
      <c r="DH4" s="76"/>
      <c r="DI4" s="76" t="s">
        <v>78</v>
      </c>
      <c r="DJ4" s="76"/>
      <c r="DK4" s="76"/>
      <c r="DL4" s="76"/>
      <c r="DM4" s="76"/>
      <c r="DN4" s="76"/>
      <c r="DO4" s="76"/>
      <c r="DP4" s="76"/>
      <c r="DQ4" s="76"/>
      <c r="DR4" s="76"/>
      <c r="DS4" s="76"/>
      <c r="DT4" s="76" t="s">
        <v>79</v>
      </c>
      <c r="DU4" s="76"/>
      <c r="DV4" s="76"/>
      <c r="DW4" s="76"/>
      <c r="DX4" s="76"/>
      <c r="DY4" s="76"/>
      <c r="DZ4" s="76"/>
      <c r="EA4" s="76"/>
      <c r="EB4" s="76"/>
      <c r="EC4" s="76"/>
      <c r="ED4" s="76"/>
      <c r="EE4" s="76" t="s">
        <v>80</v>
      </c>
      <c r="EF4" s="76"/>
      <c r="EG4" s="76"/>
      <c r="EH4" s="76"/>
      <c r="EI4" s="76"/>
      <c r="EJ4" s="76"/>
      <c r="EK4" s="76"/>
      <c r="EL4" s="76"/>
      <c r="EM4" s="76"/>
      <c r="EN4" s="76"/>
      <c r="EO4" s="76"/>
    </row>
    <row r="5" spans="1:145">
      <c r="A5" s="28" t="s">
        <v>81</v>
      </c>
      <c r="B5" s="31"/>
      <c r="C5" s="31"/>
      <c r="D5" s="31"/>
      <c r="E5" s="31"/>
      <c r="F5" s="31"/>
      <c r="G5" s="31"/>
      <c r="H5" s="32" t="s">
        <v>82</v>
      </c>
      <c r="I5" s="32" t="s">
        <v>83</v>
      </c>
      <c r="J5" s="32" t="s">
        <v>84</v>
      </c>
      <c r="K5" s="32" t="s">
        <v>85</v>
      </c>
      <c r="L5" s="32" t="s">
        <v>86</v>
      </c>
      <c r="M5" s="32" t="s">
        <v>5</v>
      </c>
      <c r="N5" s="32" t="s">
        <v>87</v>
      </c>
      <c r="O5" s="32" t="s">
        <v>88</v>
      </c>
      <c r="P5" s="32" t="s">
        <v>89</v>
      </c>
      <c r="Q5" s="32" t="s">
        <v>90</v>
      </c>
      <c r="R5" s="32" t="s">
        <v>91</v>
      </c>
      <c r="S5" s="32" t="s">
        <v>92</v>
      </c>
      <c r="T5" s="32" t="s">
        <v>93</v>
      </c>
      <c r="U5" s="32" t="s">
        <v>94</v>
      </c>
      <c r="V5" s="32" t="s">
        <v>95</v>
      </c>
      <c r="W5" s="32" t="s">
        <v>96</v>
      </c>
      <c r="X5" s="32" t="s">
        <v>97</v>
      </c>
      <c r="Y5" s="32" t="s">
        <v>98</v>
      </c>
      <c r="Z5" s="32" t="s">
        <v>99</v>
      </c>
      <c r="AA5" s="32" t="s">
        <v>100</v>
      </c>
      <c r="AB5" s="32" t="s">
        <v>101</v>
      </c>
      <c r="AC5" s="32" t="s">
        <v>102</v>
      </c>
      <c r="AD5" s="32" t="s">
        <v>103</v>
      </c>
      <c r="AE5" s="32" t="s">
        <v>104</v>
      </c>
      <c r="AF5" s="32" t="s">
        <v>105</v>
      </c>
      <c r="AG5" s="32" t="s">
        <v>106</v>
      </c>
      <c r="AH5" s="32" t="s">
        <v>107</v>
      </c>
      <c r="AI5" s="32" t="s">
        <v>43</v>
      </c>
      <c r="AJ5" s="32" t="s">
        <v>98</v>
      </c>
      <c r="AK5" s="32" t="s">
        <v>99</v>
      </c>
      <c r="AL5" s="32" t="s">
        <v>100</v>
      </c>
      <c r="AM5" s="32" t="s">
        <v>101</v>
      </c>
      <c r="AN5" s="32" t="s">
        <v>102</v>
      </c>
      <c r="AO5" s="32" t="s">
        <v>103</v>
      </c>
      <c r="AP5" s="32" t="s">
        <v>104</v>
      </c>
      <c r="AQ5" s="32" t="s">
        <v>105</v>
      </c>
      <c r="AR5" s="32" t="s">
        <v>106</v>
      </c>
      <c r="AS5" s="32" t="s">
        <v>107</v>
      </c>
      <c r="AT5" s="32" t="s">
        <v>108</v>
      </c>
      <c r="AU5" s="32" t="s">
        <v>98</v>
      </c>
      <c r="AV5" s="32" t="s">
        <v>99</v>
      </c>
      <c r="AW5" s="32" t="s">
        <v>100</v>
      </c>
      <c r="AX5" s="32" t="s">
        <v>101</v>
      </c>
      <c r="AY5" s="32" t="s">
        <v>102</v>
      </c>
      <c r="AZ5" s="32" t="s">
        <v>103</v>
      </c>
      <c r="BA5" s="32" t="s">
        <v>104</v>
      </c>
      <c r="BB5" s="32" t="s">
        <v>105</v>
      </c>
      <c r="BC5" s="32" t="s">
        <v>106</v>
      </c>
      <c r="BD5" s="32" t="s">
        <v>107</v>
      </c>
      <c r="BE5" s="32" t="s">
        <v>108</v>
      </c>
      <c r="BF5" s="32" t="s">
        <v>98</v>
      </c>
      <c r="BG5" s="32" t="s">
        <v>99</v>
      </c>
      <c r="BH5" s="32" t="s">
        <v>100</v>
      </c>
      <c r="BI5" s="32" t="s">
        <v>101</v>
      </c>
      <c r="BJ5" s="32" t="s">
        <v>102</v>
      </c>
      <c r="BK5" s="32" t="s">
        <v>103</v>
      </c>
      <c r="BL5" s="32" t="s">
        <v>104</v>
      </c>
      <c r="BM5" s="32" t="s">
        <v>105</v>
      </c>
      <c r="BN5" s="32" t="s">
        <v>106</v>
      </c>
      <c r="BO5" s="32" t="s">
        <v>107</v>
      </c>
      <c r="BP5" s="32" t="s">
        <v>108</v>
      </c>
      <c r="BQ5" s="32" t="s">
        <v>98</v>
      </c>
      <c r="BR5" s="32" t="s">
        <v>99</v>
      </c>
      <c r="BS5" s="32" t="s">
        <v>100</v>
      </c>
      <c r="BT5" s="32" t="s">
        <v>101</v>
      </c>
      <c r="BU5" s="32" t="s">
        <v>102</v>
      </c>
      <c r="BV5" s="32" t="s">
        <v>103</v>
      </c>
      <c r="BW5" s="32" t="s">
        <v>104</v>
      </c>
      <c r="BX5" s="32" t="s">
        <v>105</v>
      </c>
      <c r="BY5" s="32" t="s">
        <v>106</v>
      </c>
      <c r="BZ5" s="32" t="s">
        <v>107</v>
      </c>
      <c r="CA5" s="32" t="s">
        <v>108</v>
      </c>
      <c r="CB5" s="32" t="s">
        <v>98</v>
      </c>
      <c r="CC5" s="32" t="s">
        <v>99</v>
      </c>
      <c r="CD5" s="32" t="s">
        <v>100</v>
      </c>
      <c r="CE5" s="32" t="s">
        <v>101</v>
      </c>
      <c r="CF5" s="32" t="s">
        <v>102</v>
      </c>
      <c r="CG5" s="32" t="s">
        <v>103</v>
      </c>
      <c r="CH5" s="32" t="s">
        <v>104</v>
      </c>
      <c r="CI5" s="32" t="s">
        <v>105</v>
      </c>
      <c r="CJ5" s="32" t="s">
        <v>106</v>
      </c>
      <c r="CK5" s="32" t="s">
        <v>107</v>
      </c>
      <c r="CL5" s="32" t="s">
        <v>108</v>
      </c>
      <c r="CM5" s="32" t="s">
        <v>98</v>
      </c>
      <c r="CN5" s="32" t="s">
        <v>99</v>
      </c>
      <c r="CO5" s="32" t="s">
        <v>100</v>
      </c>
      <c r="CP5" s="32" t="s">
        <v>101</v>
      </c>
      <c r="CQ5" s="32" t="s">
        <v>102</v>
      </c>
      <c r="CR5" s="32" t="s">
        <v>103</v>
      </c>
      <c r="CS5" s="32" t="s">
        <v>104</v>
      </c>
      <c r="CT5" s="32" t="s">
        <v>105</v>
      </c>
      <c r="CU5" s="32" t="s">
        <v>106</v>
      </c>
      <c r="CV5" s="32" t="s">
        <v>107</v>
      </c>
      <c r="CW5" s="32" t="s">
        <v>108</v>
      </c>
      <c r="CX5" s="32" t="s">
        <v>98</v>
      </c>
      <c r="CY5" s="32" t="s">
        <v>99</v>
      </c>
      <c r="CZ5" s="32" t="s">
        <v>100</v>
      </c>
      <c r="DA5" s="32" t="s">
        <v>101</v>
      </c>
      <c r="DB5" s="32" t="s">
        <v>102</v>
      </c>
      <c r="DC5" s="32" t="s">
        <v>103</v>
      </c>
      <c r="DD5" s="32" t="s">
        <v>104</v>
      </c>
      <c r="DE5" s="32" t="s">
        <v>105</v>
      </c>
      <c r="DF5" s="32" t="s">
        <v>106</v>
      </c>
      <c r="DG5" s="32" t="s">
        <v>107</v>
      </c>
      <c r="DH5" s="32" t="s">
        <v>108</v>
      </c>
      <c r="DI5" s="32" t="s">
        <v>98</v>
      </c>
      <c r="DJ5" s="32" t="s">
        <v>99</v>
      </c>
      <c r="DK5" s="32" t="s">
        <v>100</v>
      </c>
      <c r="DL5" s="32" t="s">
        <v>101</v>
      </c>
      <c r="DM5" s="32" t="s">
        <v>102</v>
      </c>
      <c r="DN5" s="32" t="s">
        <v>103</v>
      </c>
      <c r="DO5" s="32" t="s">
        <v>104</v>
      </c>
      <c r="DP5" s="32" t="s">
        <v>105</v>
      </c>
      <c r="DQ5" s="32" t="s">
        <v>106</v>
      </c>
      <c r="DR5" s="32" t="s">
        <v>107</v>
      </c>
      <c r="DS5" s="32" t="s">
        <v>108</v>
      </c>
      <c r="DT5" s="32" t="s">
        <v>98</v>
      </c>
      <c r="DU5" s="32" t="s">
        <v>99</v>
      </c>
      <c r="DV5" s="32" t="s">
        <v>100</v>
      </c>
      <c r="DW5" s="32" t="s">
        <v>101</v>
      </c>
      <c r="DX5" s="32" t="s">
        <v>102</v>
      </c>
      <c r="DY5" s="32" t="s">
        <v>103</v>
      </c>
      <c r="DZ5" s="32" t="s">
        <v>104</v>
      </c>
      <c r="EA5" s="32" t="s">
        <v>105</v>
      </c>
      <c r="EB5" s="32" t="s">
        <v>106</v>
      </c>
      <c r="EC5" s="32" t="s">
        <v>107</v>
      </c>
      <c r="ED5" s="32" t="s">
        <v>108</v>
      </c>
      <c r="EE5" s="32" t="s">
        <v>98</v>
      </c>
      <c r="EF5" s="32" t="s">
        <v>99</v>
      </c>
      <c r="EG5" s="32" t="s">
        <v>100</v>
      </c>
      <c r="EH5" s="32" t="s">
        <v>101</v>
      </c>
      <c r="EI5" s="32" t="s">
        <v>102</v>
      </c>
      <c r="EJ5" s="32" t="s">
        <v>103</v>
      </c>
      <c r="EK5" s="32" t="s">
        <v>104</v>
      </c>
      <c r="EL5" s="32" t="s">
        <v>105</v>
      </c>
      <c r="EM5" s="32" t="s">
        <v>106</v>
      </c>
      <c r="EN5" s="32" t="s">
        <v>107</v>
      </c>
      <c r="EO5" s="32" t="s">
        <v>108</v>
      </c>
    </row>
    <row r="6" spans="1:145" s="36" customFormat="1">
      <c r="A6" s="28" t="s">
        <v>109</v>
      </c>
      <c r="B6" s="33">
        <f>B7</f>
        <v>2016</v>
      </c>
      <c r="C6" s="33">
        <f t="shared" ref="C6:X6" si="3">C7</f>
        <v>13625</v>
      </c>
      <c r="D6" s="33">
        <f t="shared" si="3"/>
        <v>47</v>
      </c>
      <c r="E6" s="33">
        <f t="shared" si="3"/>
        <v>17</v>
      </c>
      <c r="F6" s="33">
        <f t="shared" si="3"/>
        <v>6</v>
      </c>
      <c r="G6" s="33">
        <f t="shared" si="3"/>
        <v>0</v>
      </c>
      <c r="H6" s="33" t="str">
        <f t="shared" si="3"/>
        <v>北海道　上ノ国町</v>
      </c>
      <c r="I6" s="33" t="str">
        <f t="shared" si="3"/>
        <v>法非適用</v>
      </c>
      <c r="J6" s="33" t="str">
        <f t="shared" si="3"/>
        <v>下水道事業</v>
      </c>
      <c r="K6" s="33" t="str">
        <f t="shared" si="3"/>
        <v>漁業集落排水</v>
      </c>
      <c r="L6" s="33" t="str">
        <f t="shared" si="3"/>
        <v>H3</v>
      </c>
      <c r="M6" s="33">
        <f t="shared" si="3"/>
        <v>0</v>
      </c>
      <c r="N6" s="34" t="str">
        <f t="shared" si="3"/>
        <v>-</v>
      </c>
      <c r="O6" s="34" t="str">
        <f t="shared" si="3"/>
        <v>該当数値なし</v>
      </c>
      <c r="P6" s="34">
        <f t="shared" si="3"/>
        <v>14.28</v>
      </c>
      <c r="Q6" s="34">
        <f t="shared" si="3"/>
        <v>103.27</v>
      </c>
      <c r="R6" s="34">
        <f t="shared" si="3"/>
        <v>4158</v>
      </c>
      <c r="S6" s="34">
        <f t="shared" si="3"/>
        <v>5131</v>
      </c>
      <c r="T6" s="34">
        <f t="shared" si="3"/>
        <v>547.71</v>
      </c>
      <c r="U6" s="34">
        <f t="shared" si="3"/>
        <v>9.3699999999999992</v>
      </c>
      <c r="V6" s="34">
        <f t="shared" si="3"/>
        <v>725</v>
      </c>
      <c r="W6" s="34">
        <f t="shared" si="3"/>
        <v>0.21</v>
      </c>
      <c r="X6" s="34">
        <f t="shared" si="3"/>
        <v>3452.38</v>
      </c>
      <c r="Y6" s="35">
        <f>IF(Y7="",NA(),Y7)</f>
        <v>99.57</v>
      </c>
      <c r="Z6" s="35">
        <f t="shared" ref="Z6:AH6" si="4">IF(Z7="",NA(),Z7)</f>
        <v>100</v>
      </c>
      <c r="AA6" s="35">
        <f t="shared" si="4"/>
        <v>99.97</v>
      </c>
      <c r="AB6" s="35">
        <f t="shared" si="4"/>
        <v>100</v>
      </c>
      <c r="AC6" s="35">
        <f t="shared" si="4"/>
        <v>105.74</v>
      </c>
      <c r="AD6" s="34" t="e">
        <f t="shared" si="4"/>
        <v>#N/A</v>
      </c>
      <c r="AE6" s="34" t="e">
        <f t="shared" si="4"/>
        <v>#N/A</v>
      </c>
      <c r="AF6" s="34" t="e">
        <f t="shared" si="4"/>
        <v>#N/A</v>
      </c>
      <c r="AG6" s="34" t="e">
        <f t="shared" si="4"/>
        <v>#N/A</v>
      </c>
      <c r="AH6" s="34" t="e">
        <f t="shared" si="4"/>
        <v>#N/A</v>
      </c>
      <c r="AI6" s="34" t="str">
        <f>IF(AI7="","",IF(AI7="-","【-】","【"&amp;SUBSTITUTE(TEXT(AI7,"#,##0.00"),"-","△")&amp;"】"))</f>
        <v/>
      </c>
      <c r="AJ6" s="34" t="e">
        <f>IF(AJ7="",NA(),AJ7)</f>
        <v>#N/A</v>
      </c>
      <c r="AK6" s="34" t="e">
        <f t="shared" ref="AK6:AS6" si="5">IF(AK7="",NA(),AK7)</f>
        <v>#N/A</v>
      </c>
      <c r="AL6" s="34" t="e">
        <f t="shared" si="5"/>
        <v>#N/A</v>
      </c>
      <c r="AM6" s="34" t="e">
        <f t="shared" si="5"/>
        <v>#N/A</v>
      </c>
      <c r="AN6" s="34" t="e">
        <f t="shared" si="5"/>
        <v>#N/A</v>
      </c>
      <c r="AO6" s="34" t="e">
        <f t="shared" si="5"/>
        <v>#N/A</v>
      </c>
      <c r="AP6" s="34" t="e">
        <f t="shared" si="5"/>
        <v>#N/A</v>
      </c>
      <c r="AQ6" s="34" t="e">
        <f t="shared" si="5"/>
        <v>#N/A</v>
      </c>
      <c r="AR6" s="34" t="e">
        <f t="shared" si="5"/>
        <v>#N/A</v>
      </c>
      <c r="AS6" s="34" t="e">
        <f t="shared" si="5"/>
        <v>#N/A</v>
      </c>
      <c r="AT6" s="34" t="str">
        <f>IF(AT7="","",IF(AT7="-","【-】","【"&amp;SUBSTITUTE(TEXT(AT7,"#,##0.00"),"-","△")&amp;"】"))</f>
        <v/>
      </c>
      <c r="AU6" s="34" t="e">
        <f>IF(AU7="",NA(),AU7)</f>
        <v>#N/A</v>
      </c>
      <c r="AV6" s="34" t="e">
        <f t="shared" ref="AV6:BD6" si="6">IF(AV7="",NA(),AV7)</f>
        <v>#N/A</v>
      </c>
      <c r="AW6" s="34" t="e">
        <f t="shared" si="6"/>
        <v>#N/A</v>
      </c>
      <c r="AX6" s="34" t="e">
        <f t="shared" si="6"/>
        <v>#N/A</v>
      </c>
      <c r="AY6" s="34" t="e">
        <f t="shared" si="6"/>
        <v>#N/A</v>
      </c>
      <c r="AZ6" s="34" t="e">
        <f t="shared" si="6"/>
        <v>#N/A</v>
      </c>
      <c r="BA6" s="34" t="e">
        <f t="shared" si="6"/>
        <v>#N/A</v>
      </c>
      <c r="BB6" s="34" t="e">
        <f t="shared" si="6"/>
        <v>#N/A</v>
      </c>
      <c r="BC6" s="34" t="e">
        <f t="shared" si="6"/>
        <v>#N/A</v>
      </c>
      <c r="BD6" s="34" t="e">
        <f t="shared" si="6"/>
        <v>#N/A</v>
      </c>
      <c r="BE6" s="34" t="str">
        <f>IF(BE7="","",IF(BE7="-","【-】","【"&amp;SUBSTITUTE(TEXT(BE7,"#,##0.00"),"-","△")&amp;"】"))</f>
        <v/>
      </c>
      <c r="BF6" s="35">
        <f>IF(BF7="",NA(),BF7)</f>
        <v>8996.4699999999993</v>
      </c>
      <c r="BG6" s="35">
        <f t="shared" ref="BG6:BO6" si="7">IF(BG7="",NA(),BG7)</f>
        <v>8167.08</v>
      </c>
      <c r="BH6" s="35">
        <f t="shared" si="7"/>
        <v>7416.07</v>
      </c>
      <c r="BI6" s="35">
        <f t="shared" si="7"/>
        <v>1294.1500000000001</v>
      </c>
      <c r="BJ6" s="35">
        <f t="shared" si="7"/>
        <v>1007.93</v>
      </c>
      <c r="BK6" s="35">
        <f t="shared" si="7"/>
        <v>1665.33</v>
      </c>
      <c r="BL6" s="35">
        <f t="shared" si="7"/>
        <v>1716.47</v>
      </c>
      <c r="BM6" s="35">
        <f t="shared" si="7"/>
        <v>1741.94</v>
      </c>
      <c r="BN6" s="35">
        <f t="shared" si="7"/>
        <v>1451.54</v>
      </c>
      <c r="BO6" s="35">
        <f t="shared" si="7"/>
        <v>1700.42</v>
      </c>
      <c r="BP6" s="34" t="str">
        <f>IF(BP7="","",IF(BP7="-","【-】","【"&amp;SUBSTITUTE(TEXT(BP7,"#,##0.00"),"-","△")&amp;"】"))</f>
        <v>【985.48】</v>
      </c>
      <c r="BQ6" s="35">
        <f>IF(BQ7="",NA(),BQ7)</f>
        <v>45.01</v>
      </c>
      <c r="BR6" s="35">
        <f t="shared" ref="BR6:BZ6" si="8">IF(BR7="",NA(),BR7)</f>
        <v>46.75</v>
      </c>
      <c r="BS6" s="35">
        <f t="shared" si="8"/>
        <v>38.04</v>
      </c>
      <c r="BT6" s="35">
        <f t="shared" si="8"/>
        <v>32.71</v>
      </c>
      <c r="BU6" s="35">
        <f t="shared" si="8"/>
        <v>32.69</v>
      </c>
      <c r="BV6" s="35">
        <f t="shared" si="8"/>
        <v>37.92</v>
      </c>
      <c r="BW6" s="35">
        <f t="shared" si="8"/>
        <v>35.049999999999997</v>
      </c>
      <c r="BX6" s="35">
        <f t="shared" si="8"/>
        <v>33.86</v>
      </c>
      <c r="BY6" s="35">
        <f t="shared" si="8"/>
        <v>33.58</v>
      </c>
      <c r="BZ6" s="35">
        <f t="shared" si="8"/>
        <v>34.51</v>
      </c>
      <c r="CA6" s="34" t="str">
        <f>IF(CA7="","",IF(CA7="-","【-】","【"&amp;SUBSTITUTE(TEXT(CA7,"#,##0.00"),"-","△")&amp;"】"))</f>
        <v>【45.38】</v>
      </c>
      <c r="CB6" s="35">
        <f>IF(CB7="",NA(),CB7)</f>
        <v>505.9</v>
      </c>
      <c r="CC6" s="35">
        <f t="shared" ref="CC6:CK6" si="9">IF(CC7="",NA(),CC7)</f>
        <v>489.35</v>
      </c>
      <c r="CD6" s="35">
        <f t="shared" si="9"/>
        <v>616.13</v>
      </c>
      <c r="CE6" s="35">
        <f t="shared" si="9"/>
        <v>715.16</v>
      </c>
      <c r="CF6" s="35">
        <f t="shared" si="9"/>
        <v>750.69</v>
      </c>
      <c r="CG6" s="35">
        <f t="shared" si="9"/>
        <v>438.71</v>
      </c>
      <c r="CH6" s="35">
        <f t="shared" si="9"/>
        <v>463.38</v>
      </c>
      <c r="CI6" s="35">
        <f t="shared" si="9"/>
        <v>510.15</v>
      </c>
      <c r="CJ6" s="35">
        <f t="shared" si="9"/>
        <v>514.39</v>
      </c>
      <c r="CK6" s="35">
        <f t="shared" si="9"/>
        <v>476.11</v>
      </c>
      <c r="CL6" s="34" t="str">
        <f>IF(CL7="","",IF(CL7="-","【-】","【"&amp;SUBSTITUTE(TEXT(CL7,"#,##0.00"),"-","△")&amp;"】"))</f>
        <v>【377.04】</v>
      </c>
      <c r="CM6" s="35" t="str">
        <f>IF(CM7="",NA(),CM7)</f>
        <v>-</v>
      </c>
      <c r="CN6" s="35" t="str">
        <f t="shared" ref="CN6:CV6" si="10">IF(CN7="",NA(),CN7)</f>
        <v>-</v>
      </c>
      <c r="CO6" s="35" t="str">
        <f t="shared" si="10"/>
        <v>-</v>
      </c>
      <c r="CP6" s="35" t="str">
        <f t="shared" si="10"/>
        <v>-</v>
      </c>
      <c r="CQ6" s="35" t="str">
        <f t="shared" si="10"/>
        <v>-</v>
      </c>
      <c r="CR6" s="35">
        <f t="shared" si="10"/>
        <v>33.81</v>
      </c>
      <c r="CS6" s="35">
        <f t="shared" si="10"/>
        <v>31.37</v>
      </c>
      <c r="CT6" s="35">
        <f t="shared" si="10"/>
        <v>29.86</v>
      </c>
      <c r="CU6" s="35">
        <f t="shared" si="10"/>
        <v>29.28</v>
      </c>
      <c r="CV6" s="35">
        <f t="shared" si="10"/>
        <v>29.4</v>
      </c>
      <c r="CW6" s="34" t="str">
        <f>IF(CW7="","",IF(CW7="-","【-】","【"&amp;SUBSTITUTE(TEXT(CW7,"#,##0.00"),"-","△")&amp;"】"))</f>
        <v>【34.15】</v>
      </c>
      <c r="CX6" s="35">
        <f>IF(CX7="",NA(),CX7)</f>
        <v>40.479999999999997</v>
      </c>
      <c r="CY6" s="35">
        <f t="shared" ref="CY6:DG6" si="11">IF(CY7="",NA(),CY7)</f>
        <v>41.25</v>
      </c>
      <c r="CZ6" s="35">
        <f t="shared" si="11"/>
        <v>41.63</v>
      </c>
      <c r="DA6" s="35">
        <f t="shared" si="11"/>
        <v>41.63</v>
      </c>
      <c r="DB6" s="35">
        <f t="shared" si="11"/>
        <v>38.76</v>
      </c>
      <c r="DC6" s="35">
        <f t="shared" si="11"/>
        <v>68.7</v>
      </c>
      <c r="DD6" s="35">
        <f t="shared" si="11"/>
        <v>67.38</v>
      </c>
      <c r="DE6" s="35">
        <f t="shared" si="11"/>
        <v>65.95</v>
      </c>
      <c r="DF6" s="35">
        <f t="shared" si="11"/>
        <v>66.819999999999993</v>
      </c>
      <c r="DG6" s="35">
        <f t="shared" si="11"/>
        <v>63.77</v>
      </c>
      <c r="DH6" s="34" t="str">
        <f>IF(DH7="","",IF(DH7="-","【-】","【"&amp;SUBSTITUTE(TEXT(DH7,"#,##0.00"),"-","△")&amp;"】"))</f>
        <v>【78.22】</v>
      </c>
      <c r="DI6" s="34" t="e">
        <f>IF(DI7="",NA(),DI7)</f>
        <v>#N/A</v>
      </c>
      <c r="DJ6" s="34" t="e">
        <f t="shared" ref="DJ6:DR6" si="12">IF(DJ7="",NA(),DJ7)</f>
        <v>#N/A</v>
      </c>
      <c r="DK6" s="34" t="e">
        <f t="shared" si="12"/>
        <v>#N/A</v>
      </c>
      <c r="DL6" s="34" t="e">
        <f t="shared" si="12"/>
        <v>#N/A</v>
      </c>
      <c r="DM6" s="34" t="e">
        <f t="shared" si="12"/>
        <v>#N/A</v>
      </c>
      <c r="DN6" s="34" t="e">
        <f t="shared" si="12"/>
        <v>#N/A</v>
      </c>
      <c r="DO6" s="34" t="e">
        <f t="shared" si="12"/>
        <v>#N/A</v>
      </c>
      <c r="DP6" s="34" t="e">
        <f t="shared" si="12"/>
        <v>#N/A</v>
      </c>
      <c r="DQ6" s="34" t="e">
        <f t="shared" si="12"/>
        <v>#N/A</v>
      </c>
      <c r="DR6" s="34" t="e">
        <f t="shared" si="12"/>
        <v>#N/A</v>
      </c>
      <c r="DS6" s="34" t="str">
        <f>IF(DS7="","",IF(DS7="-","【-】","【"&amp;SUBSTITUTE(TEXT(DS7,"#,##0.00"),"-","△")&amp;"】"))</f>
        <v/>
      </c>
      <c r="DT6" s="34" t="e">
        <f>IF(DT7="",NA(),DT7)</f>
        <v>#N/A</v>
      </c>
      <c r="DU6" s="34" t="e">
        <f t="shared" ref="DU6:EC6" si="13">IF(DU7="",NA(),DU7)</f>
        <v>#N/A</v>
      </c>
      <c r="DV6" s="34" t="e">
        <f t="shared" si="13"/>
        <v>#N/A</v>
      </c>
      <c r="DW6" s="34" t="e">
        <f t="shared" si="13"/>
        <v>#N/A</v>
      </c>
      <c r="DX6" s="34" t="e">
        <f t="shared" si="13"/>
        <v>#N/A</v>
      </c>
      <c r="DY6" s="34" t="e">
        <f t="shared" si="13"/>
        <v>#N/A</v>
      </c>
      <c r="DZ6" s="34" t="e">
        <f t="shared" si="13"/>
        <v>#N/A</v>
      </c>
      <c r="EA6" s="34" t="e">
        <f t="shared" si="13"/>
        <v>#N/A</v>
      </c>
      <c r="EB6" s="34" t="e">
        <f t="shared" si="13"/>
        <v>#N/A</v>
      </c>
      <c r="EC6" s="34" t="e">
        <f t="shared" si="13"/>
        <v>#N/A</v>
      </c>
      <c r="ED6" s="34" t="str">
        <f>IF(ED7="","",IF(ED7="-","【-】","【"&amp;SUBSTITUTE(TEXT(ED7,"#,##0.00"),"-","△")&amp;"】"))</f>
        <v/>
      </c>
      <c r="EE6" s="34">
        <f>IF(EE7="",NA(),EE7)</f>
        <v>0</v>
      </c>
      <c r="EF6" s="34">
        <f t="shared" ref="EF6:EN6" si="14">IF(EF7="",NA(),EF7)</f>
        <v>0</v>
      </c>
      <c r="EG6" s="34">
        <f t="shared" si="14"/>
        <v>0</v>
      </c>
      <c r="EH6" s="34">
        <f t="shared" si="14"/>
        <v>0</v>
      </c>
      <c r="EI6" s="34">
        <f t="shared" si="14"/>
        <v>0</v>
      </c>
      <c r="EJ6" s="35">
        <f t="shared" si="14"/>
        <v>0.36</v>
      </c>
      <c r="EK6" s="35">
        <f t="shared" si="14"/>
        <v>0.25</v>
      </c>
      <c r="EL6" s="35">
        <f t="shared" si="14"/>
        <v>0.31</v>
      </c>
      <c r="EM6" s="35">
        <f t="shared" si="14"/>
        <v>0.1</v>
      </c>
      <c r="EN6" s="34">
        <f t="shared" si="14"/>
        <v>0</v>
      </c>
      <c r="EO6" s="34" t="str">
        <f>IF(EO7="","",IF(EO7="-","【-】","【"&amp;SUBSTITUTE(TEXT(EO7,"#,##0.00"),"-","△")&amp;"】"))</f>
        <v>【0.01】</v>
      </c>
    </row>
    <row r="7" spans="1:145" s="36" customFormat="1">
      <c r="A7" s="28"/>
      <c r="B7" s="37">
        <v>2016</v>
      </c>
      <c r="C7" s="37">
        <v>13625</v>
      </c>
      <c r="D7" s="37">
        <v>47</v>
      </c>
      <c r="E7" s="37">
        <v>17</v>
      </c>
      <c r="F7" s="37">
        <v>6</v>
      </c>
      <c r="G7" s="37">
        <v>0</v>
      </c>
      <c r="H7" s="37" t="s">
        <v>110</v>
      </c>
      <c r="I7" s="37" t="s">
        <v>111</v>
      </c>
      <c r="J7" s="37" t="s">
        <v>112</v>
      </c>
      <c r="K7" s="37" t="s">
        <v>113</v>
      </c>
      <c r="L7" s="37" t="s">
        <v>114</v>
      </c>
      <c r="M7" s="37"/>
      <c r="N7" s="38" t="s">
        <v>115</v>
      </c>
      <c r="O7" s="38" t="s">
        <v>116</v>
      </c>
      <c r="P7" s="38">
        <v>14.28</v>
      </c>
      <c r="Q7" s="38">
        <v>103.27</v>
      </c>
      <c r="R7" s="38">
        <v>4158</v>
      </c>
      <c r="S7" s="38">
        <v>5131</v>
      </c>
      <c r="T7" s="38">
        <v>547.71</v>
      </c>
      <c r="U7" s="38">
        <v>9.3699999999999992</v>
      </c>
      <c r="V7" s="38">
        <v>725</v>
      </c>
      <c r="W7" s="38">
        <v>0.21</v>
      </c>
      <c r="X7" s="38">
        <v>3452.38</v>
      </c>
      <c r="Y7" s="38">
        <v>99.57</v>
      </c>
      <c r="Z7" s="38">
        <v>100</v>
      </c>
      <c r="AA7" s="38">
        <v>99.97</v>
      </c>
      <c r="AB7" s="38">
        <v>100</v>
      </c>
      <c r="AC7" s="38">
        <v>105.74</v>
      </c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>
        <v>8996.4699999999993</v>
      </c>
      <c r="BG7" s="38">
        <v>8167.08</v>
      </c>
      <c r="BH7" s="38">
        <v>7416.07</v>
      </c>
      <c r="BI7" s="38">
        <v>1294.1500000000001</v>
      </c>
      <c r="BJ7" s="38">
        <v>1007.93</v>
      </c>
      <c r="BK7" s="38">
        <v>1665.33</v>
      </c>
      <c r="BL7" s="38">
        <v>1716.47</v>
      </c>
      <c r="BM7" s="38">
        <v>1741.94</v>
      </c>
      <c r="BN7" s="38">
        <v>1451.54</v>
      </c>
      <c r="BO7" s="38">
        <v>1700.42</v>
      </c>
      <c r="BP7" s="38">
        <v>985.48</v>
      </c>
      <c r="BQ7" s="38">
        <v>45.01</v>
      </c>
      <c r="BR7" s="38">
        <v>46.75</v>
      </c>
      <c r="BS7" s="38">
        <v>38.04</v>
      </c>
      <c r="BT7" s="38">
        <v>32.71</v>
      </c>
      <c r="BU7" s="38">
        <v>32.69</v>
      </c>
      <c r="BV7" s="38">
        <v>37.92</v>
      </c>
      <c r="BW7" s="38">
        <v>35.049999999999997</v>
      </c>
      <c r="BX7" s="38">
        <v>33.86</v>
      </c>
      <c r="BY7" s="38">
        <v>33.58</v>
      </c>
      <c r="BZ7" s="38">
        <v>34.51</v>
      </c>
      <c r="CA7" s="38">
        <v>45.38</v>
      </c>
      <c r="CB7" s="38">
        <v>505.9</v>
      </c>
      <c r="CC7" s="38">
        <v>489.35</v>
      </c>
      <c r="CD7" s="38">
        <v>616.13</v>
      </c>
      <c r="CE7" s="38">
        <v>715.16</v>
      </c>
      <c r="CF7" s="38">
        <v>750.69</v>
      </c>
      <c r="CG7" s="38">
        <v>438.71</v>
      </c>
      <c r="CH7" s="38">
        <v>463.38</v>
      </c>
      <c r="CI7" s="38">
        <v>510.15</v>
      </c>
      <c r="CJ7" s="38">
        <v>514.39</v>
      </c>
      <c r="CK7" s="38">
        <v>476.11</v>
      </c>
      <c r="CL7" s="38">
        <v>377.04</v>
      </c>
      <c r="CM7" s="38" t="s">
        <v>115</v>
      </c>
      <c r="CN7" s="38" t="s">
        <v>115</v>
      </c>
      <c r="CO7" s="38" t="s">
        <v>115</v>
      </c>
      <c r="CP7" s="38" t="s">
        <v>115</v>
      </c>
      <c r="CQ7" s="38" t="s">
        <v>115</v>
      </c>
      <c r="CR7" s="38">
        <v>33.81</v>
      </c>
      <c r="CS7" s="38">
        <v>31.37</v>
      </c>
      <c r="CT7" s="38">
        <v>29.86</v>
      </c>
      <c r="CU7" s="38">
        <v>29.28</v>
      </c>
      <c r="CV7" s="38">
        <v>29.4</v>
      </c>
      <c r="CW7" s="38">
        <v>34.15</v>
      </c>
      <c r="CX7" s="38">
        <v>40.479999999999997</v>
      </c>
      <c r="CY7" s="38">
        <v>41.25</v>
      </c>
      <c r="CZ7" s="38">
        <v>41.63</v>
      </c>
      <c r="DA7" s="38">
        <v>41.63</v>
      </c>
      <c r="DB7" s="38">
        <v>38.76</v>
      </c>
      <c r="DC7" s="38">
        <v>68.7</v>
      </c>
      <c r="DD7" s="38">
        <v>67.38</v>
      </c>
      <c r="DE7" s="38">
        <v>65.95</v>
      </c>
      <c r="DF7" s="38">
        <v>66.819999999999993</v>
      </c>
      <c r="DG7" s="38">
        <v>63.77</v>
      </c>
      <c r="DH7" s="38">
        <v>78.22</v>
      </c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>
        <v>0</v>
      </c>
      <c r="EF7" s="38">
        <v>0</v>
      </c>
      <c r="EG7" s="38">
        <v>0</v>
      </c>
      <c r="EH7" s="38">
        <v>0</v>
      </c>
      <c r="EI7" s="38">
        <v>0</v>
      </c>
      <c r="EJ7" s="38">
        <v>0.36</v>
      </c>
      <c r="EK7" s="38">
        <v>0.25</v>
      </c>
      <c r="EL7" s="38">
        <v>0.31</v>
      </c>
      <c r="EM7" s="38">
        <v>0.1</v>
      </c>
      <c r="EN7" s="38">
        <v>0</v>
      </c>
      <c r="EO7" s="38">
        <v>0.01</v>
      </c>
    </row>
    <row r="8" spans="1:145"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39"/>
      <c r="BM8" s="39"/>
      <c r="BN8" s="39"/>
      <c r="BO8" s="39"/>
      <c r="BP8" s="39"/>
      <c r="BQ8" s="39"/>
      <c r="BR8" s="39"/>
      <c r="BS8" s="39"/>
      <c r="BT8" s="39"/>
      <c r="BU8" s="39"/>
      <c r="BV8" s="39"/>
      <c r="BW8" s="39"/>
      <c r="BX8" s="39"/>
      <c r="BY8" s="39"/>
      <c r="BZ8" s="39"/>
      <c r="CA8" s="39"/>
      <c r="CB8" s="39"/>
      <c r="CC8" s="39"/>
      <c r="CD8" s="39"/>
      <c r="CE8" s="39"/>
      <c r="CF8" s="39"/>
      <c r="CG8" s="39"/>
      <c r="CH8" s="39"/>
      <c r="CI8" s="39"/>
      <c r="CJ8" s="39"/>
      <c r="CK8" s="39"/>
      <c r="CL8" s="39"/>
      <c r="CM8" s="39"/>
      <c r="CN8" s="39"/>
      <c r="CO8" s="39"/>
      <c r="CP8" s="39"/>
      <c r="CQ8" s="39"/>
      <c r="CR8" s="39"/>
      <c r="CS8" s="39"/>
      <c r="CT8" s="39"/>
      <c r="CU8" s="39"/>
      <c r="CV8" s="39"/>
      <c r="CW8" s="39"/>
      <c r="CX8" s="39"/>
      <c r="CY8" s="39"/>
      <c r="CZ8" s="39"/>
      <c r="DA8" s="39"/>
      <c r="DB8" s="39"/>
      <c r="DC8" s="39"/>
      <c r="DD8" s="39"/>
      <c r="DE8" s="39"/>
      <c r="DF8" s="39"/>
      <c r="DG8" s="39"/>
      <c r="DH8" s="39"/>
      <c r="DI8" s="39"/>
      <c r="DJ8" s="39"/>
      <c r="DK8" s="39"/>
      <c r="DL8" s="39"/>
      <c r="DM8" s="39"/>
      <c r="DN8" s="39"/>
      <c r="DO8" s="39"/>
      <c r="DP8" s="39"/>
      <c r="DQ8" s="39"/>
      <c r="DR8" s="39"/>
      <c r="DS8" s="39"/>
      <c r="DT8" s="39"/>
      <c r="DU8" s="39"/>
      <c r="DV8" s="39"/>
      <c r="DW8" s="39"/>
      <c r="DX8" s="39"/>
      <c r="DY8" s="39"/>
      <c r="DZ8" s="39"/>
      <c r="EA8" s="39"/>
      <c r="EB8" s="39"/>
      <c r="EC8" s="39"/>
      <c r="ED8" s="39"/>
      <c r="EE8" s="39"/>
      <c r="EF8" s="39"/>
      <c r="EG8" s="39"/>
      <c r="EH8" s="39"/>
      <c r="EI8" s="39"/>
      <c r="EJ8" s="39"/>
      <c r="EK8" s="39"/>
      <c r="EL8" s="39"/>
      <c r="EM8" s="39"/>
      <c r="EN8" s="39"/>
      <c r="EO8" s="39"/>
    </row>
    <row r="9" spans="1:145">
      <c r="A9" s="40"/>
      <c r="B9" s="40" t="s">
        <v>117</v>
      </c>
      <c r="C9" s="40" t="s">
        <v>118</v>
      </c>
      <c r="D9" s="40" t="s">
        <v>119</v>
      </c>
      <c r="E9" s="40" t="s">
        <v>120</v>
      </c>
      <c r="F9" s="40" t="s">
        <v>121</v>
      </c>
      <c r="R9" s="39"/>
      <c r="Y9" s="39"/>
      <c r="Z9" s="39"/>
      <c r="AA9" s="39"/>
      <c r="AB9" s="39"/>
      <c r="AC9" s="39"/>
      <c r="AD9" s="39"/>
      <c r="AE9" s="39"/>
      <c r="AF9" s="39"/>
      <c r="AG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E9" s="39"/>
      <c r="BF9" s="39"/>
      <c r="BG9" s="39"/>
      <c r="BH9" s="39"/>
      <c r="BI9" s="39"/>
      <c r="BJ9" s="39"/>
      <c r="BK9" s="39"/>
      <c r="BL9" s="39"/>
      <c r="BM9" s="39"/>
      <c r="BN9" s="39"/>
      <c r="BP9" s="39"/>
      <c r="BQ9" s="39"/>
      <c r="BR9" s="39"/>
      <c r="BS9" s="39"/>
      <c r="BT9" s="39"/>
      <c r="BU9" s="39"/>
      <c r="BV9" s="39"/>
      <c r="BW9" s="39"/>
      <c r="BX9" s="39"/>
      <c r="BY9" s="39"/>
      <c r="CA9" s="39"/>
      <c r="CB9" s="39"/>
      <c r="CC9" s="39"/>
      <c r="CD9" s="39"/>
      <c r="CE9" s="39"/>
      <c r="CF9" s="39"/>
      <c r="CG9" s="39"/>
      <c r="CH9" s="39"/>
      <c r="CI9" s="39"/>
      <c r="CJ9" s="39"/>
      <c r="CL9" s="39"/>
      <c r="CM9" s="39"/>
      <c r="CN9" s="39"/>
      <c r="CO9" s="39"/>
      <c r="CP9" s="39"/>
      <c r="CQ9" s="39"/>
      <c r="CR9" s="39"/>
      <c r="CS9" s="39"/>
      <c r="CT9" s="39"/>
      <c r="CU9" s="39"/>
      <c r="CW9" s="39"/>
      <c r="CX9" s="39"/>
      <c r="CY9" s="39"/>
      <c r="CZ9" s="39"/>
      <c r="DA9" s="39"/>
      <c r="DB9" s="39"/>
      <c r="DC9" s="39"/>
      <c r="DD9" s="39"/>
      <c r="DE9" s="39"/>
      <c r="DF9" s="39"/>
      <c r="DH9" s="39"/>
      <c r="DI9" s="39"/>
      <c r="DJ9" s="39"/>
      <c r="DK9" s="39"/>
      <c r="DL9" s="39"/>
      <c r="DM9" s="39"/>
      <c r="DN9" s="39"/>
      <c r="DO9" s="39"/>
      <c r="DP9" s="39"/>
      <c r="DQ9" s="39"/>
      <c r="DS9" s="39"/>
      <c r="DT9" s="39"/>
      <c r="DU9" s="39"/>
      <c r="DV9" s="39"/>
      <c r="DW9" s="39"/>
      <c r="DX9" s="39"/>
      <c r="DY9" s="39"/>
      <c r="DZ9" s="39"/>
      <c r="EA9" s="39"/>
      <c r="EB9" s="39"/>
      <c r="ED9" s="39"/>
      <c r="EE9" s="39"/>
      <c r="EF9" s="39"/>
      <c r="EG9" s="39"/>
      <c r="EH9" s="39"/>
      <c r="EI9" s="39"/>
      <c r="EJ9" s="39"/>
      <c r="EK9" s="39"/>
      <c r="EL9" s="39"/>
      <c r="EM9" s="39"/>
    </row>
    <row r="10" spans="1:145">
      <c r="A10" s="40" t="s">
        <v>60</v>
      </c>
      <c r="B10" s="41">
        <f>DATEVALUE($B$6-4&amp;"年1月1日")</f>
        <v>40909</v>
      </c>
      <c r="C10" s="41">
        <f>DATEVALUE($B$6-3&amp;"年1月1日")</f>
        <v>41275</v>
      </c>
      <c r="D10" s="41">
        <f>DATEVALUE($B$6-2&amp;"年1月1日")</f>
        <v>41640</v>
      </c>
      <c r="E10" s="41">
        <f>DATEVALUE($B$6-1&amp;"年1月1日")</f>
        <v>42005</v>
      </c>
      <c r="F10" s="41">
        <f>DATEVALUE($B$6&amp;"年1月1日")</f>
        <v>42370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creator>公営企業課</dc:creator>
  <cp:lastModifiedBy>柳原 智之</cp:lastModifiedBy>
  <cp:lastPrinted>2018-02-21T01:38:56Z</cp:lastPrinted>
  <dcterms:created xsi:type="dcterms:W3CDTF">2017-12-25T02:34:56Z</dcterms:created>
  <dcterms:modified xsi:type="dcterms:W3CDTF">2018-02-27T02:06:32Z</dcterms:modified>
</cp:coreProperties>
</file>