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0347\Desktop\"/>
    </mc:Choice>
  </mc:AlternateContent>
  <workbookProtection workbookAlgorithmName="SHA-512" workbookHashValue="PxeFlOnIev0mkP63iromXpDXBeAmPraNGN3tiYEUBTE+2zn/MKY88701PbIk41IPRd7pAIu5o0pJK3su82BtBQ==" workbookSaltValue="DB5NBCQDDDregHm4a+6KNg==" workbookSpinCount="100000" lockStructure="1"/>
  <bookViews>
    <workbookView xWindow="0" yWindow="0" windowWidth="20490" windowHeight="7230"/>
  </bookViews>
  <sheets>
    <sheet name="法非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<sst xmlns="http://schemas.openxmlformats.org/spreadsheetml/2006/main" count="233" uniqueCount="117">
  <si>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</si>
  <si>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</si>
  <si>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</si>
  <si>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</si>
  <si>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</si>
  <si>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</si>
  <si>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</si>
  <si>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</si>
  <si>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</si>
  <si>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</si>
  <si>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</si>
  <si>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</si>
  <si>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</si>
  <si>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</si>
  <si>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</si>
  <si>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</si>
  <si>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</si>
  <si>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</si>
  <si>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</si>
  <si>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</si>
  <si>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</si>
  <si>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</si>
  <si>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</si>
  <si>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</si>
  <si>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</si>
  <si>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</si>
  <si>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</si>
  <si>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</si>
  <si>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</si>
  <si>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</si>
  <si>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</si>
  <si>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</si>
  <si>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</si>
  <si>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</si>
  <si>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</si>
  <si>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</si>
  <si>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</si>
  <si>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</si>
  <si>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</si>
  <si>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</si>
  <si>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</si>
  <si>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</si>
  <si>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</si>
  <si>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</si>
  <si>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</si>
  <si>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</si>
  <si>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</si>
  <si>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</si>
  <si>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</si>
  <si>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</si>
  <si>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</si>
  <si>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</si>
  <si>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</si>
  <si>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</si>
  <si>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</si>
  <si>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</si>
  <si>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</si>
  <si>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</si>
  <si>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</si>
  <si>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</si>
  <si>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</si>
  <si>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</si>
  <si>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</si>
  <si>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</si>
  <si>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</si>
  <si>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</si>
  <si>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</si>
  <si>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</si>
  <si>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</si>
  <si>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</si>
  <si>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</si>
  <si>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</si>
  <si>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</si>
  <si>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</si>
  <si>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</si>
  <si>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</si>
  <si>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</si>
  <si>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</si>
  <si>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</si>
  <si>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</si>
  <si>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</si>
  <si>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</si>
  <si>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</si>
  <si>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</si>
  <si>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</si>
  <si>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</si>
  <si>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</si>
  <si>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</si>
  <si>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</si>
  <si>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</si>
  <si>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</si>
  <si>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</si>
  <si>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</si>
  <si>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</si>
  <si>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</si>
  <si>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上ノ国町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</si>
  <si>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</si>
  <si>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</si>
  <si>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</si>
  <si>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</si>
  <si>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</si>
  <si>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</si>
  <si>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</si>
  <si>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</si>
  <si>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</si>
  <si>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</si>
  <si>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</si>
  <si>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</si>
  <si>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</si>
  <si>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</si>
  <si>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</si>
  <si>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</si>
  <si>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</si>
  <si>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</si>
  <si>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収益的収支比率は類似団体平均を上回っているものの経営改善に向けた取り組みが必要。
　企業債残高対給水収益比率は、上水道との会計統合により減少しているが、依然として水道施設等の整備の財源の多くを企業債に依存している。
　料金回収率は類似団体平均を上回っているものの昨年と殆ど変わらず、今後も費用削減や更新投資等に充てる財源を確保する必要がある。
　給水原価は類似団体平均より低く、施設利用率が高いため概ね適正と言える。
　有収率は類似団体平均とほぼ同じ数値となってきているのは配水管の管路更新が進んだ成果と言えるが、給水管の老朽化に伴う漏水量の増加もあるため、中々増加が見込まれない。</t>
    <rPh sb="1" eb="4">
      <t>シュウエキテキ</t>
    </rPh>
    <rPh sb="4" eb="6">
      <t>シュウシ</t>
    </rPh>
    <rPh sb="6" eb="8">
      <t>ヒリツ</t>
    </rPh>
    <rPh sb="9" eb="11">
      <t>ルイジ</t>
    </rPh>
    <rPh sb="11" eb="13">
      <t>ダンタイ</t>
    </rPh>
    <rPh sb="13" eb="15">
      <t>ヘイキン</t>
    </rPh>
    <rPh sb="16" eb="18">
      <t>ウワマワ</t>
    </rPh>
    <rPh sb="25" eb="27">
      <t>ケイエイ</t>
    </rPh>
    <rPh sb="27" eb="29">
      <t>カイゼン</t>
    </rPh>
    <rPh sb="30" eb="31">
      <t>ム</t>
    </rPh>
    <rPh sb="33" eb="34">
      <t>ト</t>
    </rPh>
    <rPh sb="35" eb="36">
      <t>ク</t>
    </rPh>
    <rPh sb="38" eb="40">
      <t>ヒツヨウ</t>
    </rPh>
    <rPh sb="43" eb="46">
      <t>キギョウサイ</t>
    </rPh>
    <rPh sb="46" eb="48">
      <t>ザンダカ</t>
    </rPh>
    <rPh sb="48" eb="49">
      <t>タイ</t>
    </rPh>
    <rPh sb="49" eb="51">
      <t>キュウスイ</t>
    </rPh>
    <rPh sb="51" eb="53">
      <t>シュウエキ</t>
    </rPh>
    <rPh sb="53" eb="55">
      <t>ヒリツ</t>
    </rPh>
    <rPh sb="57" eb="60">
      <t>ジョウスイドウ</t>
    </rPh>
    <rPh sb="62" eb="64">
      <t>カイケイ</t>
    </rPh>
    <rPh sb="64" eb="66">
      <t>トウゴウ</t>
    </rPh>
    <rPh sb="69" eb="71">
      <t>ゲンショウ</t>
    </rPh>
    <rPh sb="77" eb="79">
      <t>イゼン</t>
    </rPh>
    <rPh sb="82" eb="84">
      <t>スイドウ</t>
    </rPh>
    <rPh sb="84" eb="86">
      <t>シセツ</t>
    </rPh>
    <rPh sb="86" eb="87">
      <t>トウ</t>
    </rPh>
    <rPh sb="88" eb="90">
      <t>セイビ</t>
    </rPh>
    <rPh sb="91" eb="93">
      <t>ザイゲン</t>
    </rPh>
    <rPh sb="94" eb="95">
      <t>オオ</t>
    </rPh>
    <rPh sb="97" eb="100">
      <t>キギョウサイ</t>
    </rPh>
    <rPh sb="101" eb="103">
      <t>イゾン</t>
    </rPh>
    <rPh sb="110" eb="112">
      <t>リョウキン</t>
    </rPh>
    <rPh sb="112" eb="115">
      <t>カイシュウリツ</t>
    </rPh>
    <rPh sb="116" eb="118">
      <t>ルイジ</t>
    </rPh>
    <rPh sb="118" eb="120">
      <t>ダンタイ</t>
    </rPh>
    <rPh sb="120" eb="122">
      <t>ヘイキン</t>
    </rPh>
    <rPh sb="123" eb="125">
      <t>ウワマワ</t>
    </rPh>
    <rPh sb="132" eb="134">
      <t>サクネン</t>
    </rPh>
    <rPh sb="135" eb="136">
      <t>ホトン</t>
    </rPh>
    <rPh sb="137" eb="138">
      <t>カ</t>
    </rPh>
    <rPh sb="142" eb="144">
      <t>コンゴ</t>
    </rPh>
    <rPh sb="145" eb="147">
      <t>ヒヨウ</t>
    </rPh>
    <rPh sb="147" eb="149">
      <t>サクゲン</t>
    </rPh>
    <rPh sb="150" eb="152">
      <t>コウシン</t>
    </rPh>
    <rPh sb="190" eb="192">
      <t>シセツ</t>
    </rPh>
    <rPh sb="192" eb="195">
      <t>リヨウリツ</t>
    </rPh>
    <rPh sb="196" eb="197">
      <t>タカ</t>
    </rPh>
    <rPh sb="200" eb="201">
      <t>オオム</t>
    </rPh>
    <rPh sb="202" eb="204">
      <t>テキセイ</t>
    </rPh>
    <rPh sb="205" eb="206">
      <t>イ</t>
    </rPh>
    <rPh sb="211" eb="213">
      <t>ユウシュウ</t>
    </rPh>
    <rPh sb="213" eb="214">
      <t>リツ</t>
    </rPh>
    <rPh sb="215" eb="217">
      <t>ルイジ</t>
    </rPh>
    <rPh sb="217" eb="219">
      <t>ダンタイ</t>
    </rPh>
    <rPh sb="219" eb="221">
      <t>ヘイキン</t>
    </rPh>
    <rPh sb="224" eb="225">
      <t>オナ</t>
    </rPh>
    <rPh sb="226" eb="228">
      <t>スウチ</t>
    </rPh>
    <rPh sb="238" eb="241">
      <t>ハイスイカン</t>
    </rPh>
    <rPh sb="242" eb="244">
      <t>カンロ</t>
    </rPh>
    <rPh sb="244" eb="246">
      <t>コウシン</t>
    </rPh>
    <rPh sb="247" eb="248">
      <t>スス</t>
    </rPh>
    <rPh sb="250" eb="252">
      <t>セイカ</t>
    </rPh>
    <rPh sb="253" eb="254">
      <t>イ</t>
    </rPh>
    <rPh sb="258" eb="261">
      <t>キュウスイカン</t>
    </rPh>
    <rPh sb="262" eb="265">
      <t>ロウキュウカ</t>
    </rPh>
    <rPh sb="266" eb="267">
      <t>トモナ</t>
    </rPh>
    <rPh sb="268" eb="271">
      <t>ロウスイリョウ</t>
    </rPh>
    <rPh sb="272" eb="274">
      <t>ゾウカ</t>
    </rPh>
    <rPh sb="280" eb="282">
      <t>ナカナカ</t>
    </rPh>
    <rPh sb="282" eb="284">
      <t>ゾウカ</t>
    </rPh>
    <rPh sb="285" eb="287">
      <t>ミコ</t>
    </rPh>
    <phoneticPr fontId="4"/>
  </si>
  <si>
    <t>　管路更新率は類似団体平均より高く老朽管の更新が進んでいる状況にあるが、今後も継続して更新を進めることが必要である。</t>
    <rPh sb="1" eb="3">
      <t>カンロ</t>
    </rPh>
    <rPh sb="3" eb="5">
      <t>コウシン</t>
    </rPh>
    <rPh sb="5" eb="6">
      <t>リツ</t>
    </rPh>
    <rPh sb="7" eb="9">
      <t>ルイジ</t>
    </rPh>
    <rPh sb="9" eb="11">
      <t>ダンタイ</t>
    </rPh>
    <rPh sb="11" eb="13">
      <t>ヘイキン</t>
    </rPh>
    <rPh sb="15" eb="16">
      <t>タカ</t>
    </rPh>
    <rPh sb="17" eb="20">
      <t>ロウキュウカン</t>
    </rPh>
    <rPh sb="21" eb="23">
      <t>コウシン</t>
    </rPh>
    <rPh sb="24" eb="25">
      <t>スス</t>
    </rPh>
    <rPh sb="29" eb="31">
      <t>ジョウキョウ</t>
    </rPh>
    <rPh sb="36" eb="38">
      <t>コンゴ</t>
    </rPh>
    <rPh sb="39" eb="41">
      <t>ケイゾク</t>
    </rPh>
    <rPh sb="43" eb="45">
      <t>コウシン</t>
    </rPh>
    <rPh sb="46" eb="47">
      <t>スス</t>
    </rPh>
    <rPh sb="52" eb="54">
      <t>ヒツヨウ</t>
    </rPh>
    <phoneticPr fontId="4"/>
  </si>
  <si>
    <t>　現状においては、比較的健全な経営と言えるが、長期的に考えると水道施設の老朽化に伴う更新費用の増大や人口減少にともなう料金収入の減少により、経営状況はますます厳しくなることが予想される。</t>
    <rPh sb="1" eb="3">
      <t>ゲンジョウ</t>
    </rPh>
    <rPh sb="9" eb="12">
      <t>ヒカクテキ</t>
    </rPh>
    <rPh sb="12" eb="14">
      <t>ケンゼン</t>
    </rPh>
    <rPh sb="15" eb="17">
      <t>ケイエイ</t>
    </rPh>
    <rPh sb="18" eb="19">
      <t>イ</t>
    </rPh>
    <rPh sb="23" eb="26">
      <t>チョウキテキ</t>
    </rPh>
    <rPh sb="27" eb="28">
      <t>カンガ</t>
    </rPh>
    <rPh sb="31" eb="33">
      <t>スイドウ</t>
    </rPh>
    <rPh sb="33" eb="35">
      <t>シセツ</t>
    </rPh>
    <rPh sb="36" eb="39">
      <t>ロウキュウカ</t>
    </rPh>
    <rPh sb="40" eb="41">
      <t>トモナ</t>
    </rPh>
    <rPh sb="42" eb="44">
      <t>コウシン</t>
    </rPh>
    <rPh sb="44" eb="46">
      <t>ヒヨウ</t>
    </rPh>
    <rPh sb="47" eb="49">
      <t>ゾウダイ</t>
    </rPh>
    <rPh sb="50" eb="52">
      <t>ジンコウ</t>
    </rPh>
    <rPh sb="52" eb="54">
      <t>ゲンショウ</t>
    </rPh>
    <rPh sb="59" eb="61">
      <t>リョウキン</t>
    </rPh>
    <rPh sb="61" eb="63">
      <t>シュウニュウ</t>
    </rPh>
    <rPh sb="64" eb="66">
      <t>ゲンショウ</t>
    </rPh>
    <rPh sb="70" eb="72">
      <t>ケイエイ</t>
    </rPh>
    <rPh sb="72" eb="74">
      <t>ジョウキョウ</t>
    </rPh>
    <rPh sb="79" eb="80">
      <t>キビ</t>
    </rPh>
    <rPh sb="87" eb="89">
      <t>ヨソウ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</si>
</sst>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3.82</c:v>
                </c:pt>
                <c:pt idx="1">
                  <c:v>5.6</c:v>
                </c:pt>
                <c:pt idx="2">
                  <c:v>5.03</c:v>
                </c:pt>
                <c:pt idx="3">
                  <c:v>5.75</c:v>
                </c:pt>
                <c:pt idx="4">
                  <c:v>4.6399999999999997</c:v>
                </c:pt>
              </c:numCache>
            </c:numRef>
          </c:val>
          <c:extLst xmlns:c16r2="http://schemas.microsoft.com/office/drawing/2015/06/chart">
            <c:ext xmlns:c16="http://schemas.microsoft.com/office/drawing/2014/chart" uri="{C3380CC4-5D6E-409C-BE32-E72D297353CC}">
              <c16:uniqueId val="{00000000-773F-44B4-A083-CAA54610612B}"/>
            </c:ext>
          </c:extLst>
        </c:ser>
        <c:dLbls>
          <c:showLegendKey val="0"/>
          <c:showVal val="0"/>
          <c:showCatName val="0"/>
          <c:showSerName val="0"/>
          <c:showPercent val="0"/>
          <c:showBubbleSize val="0"/>
        </c:dLbls>
        <c:gapWidth val="150"/>
        <c:axId val="432606928"/>
        <c:axId val="433156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0.78</c:v>
                </c:pt>
                <c:pt idx="1">
                  <c:v>0.72</c:v>
                </c:pt>
                <c:pt idx="2">
                  <c:v>0.53</c:v>
                </c:pt>
                <c:pt idx="3">
                  <c:v>0.71</c:v>
                </c:pt>
                <c:pt idx="4">
                  <c:v>0.72</c:v>
                </c:pt>
              </c:numCache>
            </c:numRef>
          </c:val>
          <c:smooth val="0"/>
          <c:extLst xmlns:c16r2="http://schemas.microsoft.com/office/drawing/2015/06/chart">
            <c:ext xmlns:c16="http://schemas.microsoft.com/office/drawing/2014/chart" uri="{C3380CC4-5D6E-409C-BE32-E72D297353CC}">
              <c16:uniqueId val="{00000001-773F-44B4-A083-CAA54610612B}"/>
            </c:ext>
          </c:extLst>
        </c:ser>
        <c:dLbls>
          <c:showLegendKey val="0"/>
          <c:showVal val="0"/>
          <c:showCatName val="0"/>
          <c:showSerName val="0"/>
          <c:showPercent val="0"/>
          <c:showBubbleSize val="0"/>
        </c:dLbls>
        <c:marker val="1"/>
        <c:smooth val="0"/>
        <c:axId val="432606928"/>
        <c:axId val="433156384"/>
      </c:lineChart>
      <c:dateAx>
        <c:axId val="432606928"/>
        <c:scaling>
          <c:orientation val="minMax"/>
        </c:scaling>
        <c:delete val="1"/>
        <c:axPos val="b"/>
        <c:numFmt formatCode="&quot;H&quot;yy" sourceLinked="1"/>
        <c:majorTickMark val="none"/>
        <c:minorTickMark val="none"/>
        <c:tickLblPos val="none"/>
        <c:crossAx val="433156384"/>
        <c:crosses val="autoZero"/>
        <c:auto val="1"/>
        <c:lblOffset val="100"/>
        <c:baseTimeUnit val="years"/>
      </c:dateAx>
      <c:valAx>
        <c:axId val="433156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2606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47.84</c:v>
                </c:pt>
                <c:pt idx="1">
                  <c:v>71.53</c:v>
                </c:pt>
                <c:pt idx="2">
                  <c:v>66.569999999999993</c:v>
                </c:pt>
                <c:pt idx="3">
                  <c:v>65.66</c:v>
                </c:pt>
                <c:pt idx="4">
                  <c:v>66.260000000000005</c:v>
                </c:pt>
              </c:numCache>
            </c:numRef>
          </c:val>
          <c:extLst xmlns:c16r2="http://schemas.microsoft.com/office/drawing/2015/06/chart">
            <c:ext xmlns:c16="http://schemas.microsoft.com/office/drawing/2014/chart" uri="{C3380CC4-5D6E-409C-BE32-E72D297353CC}">
              <c16:uniqueId val="{00000000-A7D2-4043-9773-07C32BA5707B}"/>
            </c:ext>
          </c:extLst>
        </c:ser>
        <c:dLbls>
          <c:showLegendKey val="0"/>
          <c:showVal val="0"/>
          <c:showCatName val="0"/>
          <c:showSerName val="0"/>
          <c:showPercent val="0"/>
          <c:showBubbleSize val="0"/>
        </c:dLbls>
        <c:gapWidth val="150"/>
        <c:axId val="435368704"/>
        <c:axId val="435369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46.9</c:v>
                </c:pt>
                <c:pt idx="1">
                  <c:v>57.3</c:v>
                </c:pt>
                <c:pt idx="2">
                  <c:v>56.76</c:v>
                </c:pt>
                <c:pt idx="3">
                  <c:v>56.04</c:v>
                </c:pt>
                <c:pt idx="4">
                  <c:v>58.52</c:v>
                </c:pt>
              </c:numCache>
            </c:numRef>
          </c:val>
          <c:smooth val="0"/>
          <c:extLst xmlns:c16r2="http://schemas.microsoft.com/office/drawing/2015/06/chart">
            <c:ext xmlns:c16="http://schemas.microsoft.com/office/drawing/2014/chart" uri="{C3380CC4-5D6E-409C-BE32-E72D297353CC}">
              <c16:uniqueId val="{00000001-A7D2-4043-9773-07C32BA5707B}"/>
            </c:ext>
          </c:extLst>
        </c:ser>
        <c:dLbls>
          <c:showLegendKey val="0"/>
          <c:showVal val="0"/>
          <c:showCatName val="0"/>
          <c:showSerName val="0"/>
          <c:showPercent val="0"/>
          <c:showBubbleSize val="0"/>
        </c:dLbls>
        <c:marker val="1"/>
        <c:smooth val="0"/>
        <c:axId val="435368704"/>
        <c:axId val="435369488"/>
      </c:lineChart>
      <c:dateAx>
        <c:axId val="435368704"/>
        <c:scaling>
          <c:orientation val="minMax"/>
        </c:scaling>
        <c:delete val="1"/>
        <c:axPos val="b"/>
        <c:numFmt formatCode="&quot;H&quot;yy" sourceLinked="1"/>
        <c:majorTickMark val="none"/>
        <c:minorTickMark val="none"/>
        <c:tickLblPos val="none"/>
        <c:crossAx val="435369488"/>
        <c:crosses val="autoZero"/>
        <c:auto val="1"/>
        <c:lblOffset val="100"/>
        <c:baseTimeUnit val="years"/>
      </c:dateAx>
      <c:valAx>
        <c:axId val="435369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5368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51.94</c:v>
                </c:pt>
                <c:pt idx="1">
                  <c:v>64.290000000000006</c:v>
                </c:pt>
                <c:pt idx="2">
                  <c:v>67.010000000000005</c:v>
                </c:pt>
                <c:pt idx="3">
                  <c:v>69.09</c:v>
                </c:pt>
                <c:pt idx="4">
                  <c:v>69.39</c:v>
                </c:pt>
              </c:numCache>
            </c:numRef>
          </c:val>
          <c:extLst xmlns:c16r2="http://schemas.microsoft.com/office/drawing/2015/06/chart">
            <c:ext xmlns:c16="http://schemas.microsoft.com/office/drawing/2014/chart" uri="{C3380CC4-5D6E-409C-BE32-E72D297353CC}">
              <c16:uniqueId val="{00000000-D6ED-421B-9A5B-55901600E2CB}"/>
            </c:ext>
          </c:extLst>
        </c:ser>
        <c:dLbls>
          <c:showLegendKey val="0"/>
          <c:showVal val="0"/>
          <c:showCatName val="0"/>
          <c:showSerName val="0"/>
          <c:showPercent val="0"/>
          <c:showBubbleSize val="0"/>
        </c:dLbls>
        <c:gapWidth val="150"/>
        <c:axId val="435373800"/>
        <c:axId val="435374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74.63</c:v>
                </c:pt>
                <c:pt idx="1">
                  <c:v>72.42</c:v>
                </c:pt>
                <c:pt idx="2">
                  <c:v>73.069999999999993</c:v>
                </c:pt>
                <c:pt idx="3">
                  <c:v>72.78</c:v>
                </c:pt>
                <c:pt idx="4">
                  <c:v>71.33</c:v>
                </c:pt>
              </c:numCache>
            </c:numRef>
          </c:val>
          <c:smooth val="0"/>
          <c:extLst xmlns:c16r2="http://schemas.microsoft.com/office/drawing/2015/06/chart">
            <c:ext xmlns:c16="http://schemas.microsoft.com/office/drawing/2014/chart" uri="{C3380CC4-5D6E-409C-BE32-E72D297353CC}">
              <c16:uniqueId val="{00000001-D6ED-421B-9A5B-55901600E2CB}"/>
            </c:ext>
          </c:extLst>
        </c:ser>
        <c:dLbls>
          <c:showLegendKey val="0"/>
          <c:showVal val="0"/>
          <c:showCatName val="0"/>
          <c:showSerName val="0"/>
          <c:showPercent val="0"/>
          <c:showBubbleSize val="0"/>
        </c:dLbls>
        <c:marker val="1"/>
        <c:smooth val="0"/>
        <c:axId val="435373800"/>
        <c:axId val="435374584"/>
      </c:lineChart>
      <c:dateAx>
        <c:axId val="435373800"/>
        <c:scaling>
          <c:orientation val="minMax"/>
        </c:scaling>
        <c:delete val="1"/>
        <c:axPos val="b"/>
        <c:numFmt formatCode="&quot;H&quot;yy" sourceLinked="1"/>
        <c:majorTickMark val="none"/>
        <c:minorTickMark val="none"/>
        <c:tickLblPos val="none"/>
        <c:crossAx val="435374584"/>
        <c:crosses val="autoZero"/>
        <c:auto val="1"/>
        <c:lblOffset val="100"/>
        <c:baseTimeUnit val="years"/>
      </c:dateAx>
      <c:valAx>
        <c:axId val="435374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5373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98.35</c:v>
                </c:pt>
                <c:pt idx="1">
                  <c:v>113.51</c:v>
                </c:pt>
                <c:pt idx="2">
                  <c:v>106.42</c:v>
                </c:pt>
                <c:pt idx="3">
                  <c:v>95.8</c:v>
                </c:pt>
                <c:pt idx="4">
                  <c:v>102.41</c:v>
                </c:pt>
              </c:numCache>
            </c:numRef>
          </c:val>
          <c:extLst xmlns:c16r2="http://schemas.microsoft.com/office/drawing/2015/06/chart">
            <c:ext xmlns:c16="http://schemas.microsoft.com/office/drawing/2014/chart" uri="{C3380CC4-5D6E-409C-BE32-E72D297353CC}">
              <c16:uniqueId val="{00000000-6C94-4D7E-85CF-91C8353C9068}"/>
            </c:ext>
          </c:extLst>
        </c:ser>
        <c:dLbls>
          <c:showLegendKey val="0"/>
          <c:showVal val="0"/>
          <c:showCatName val="0"/>
          <c:showSerName val="0"/>
          <c:showPercent val="0"/>
          <c:showBubbleSize val="0"/>
        </c:dLbls>
        <c:gapWidth val="150"/>
        <c:axId val="431814368"/>
        <c:axId val="434597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72.11</c:v>
                </c:pt>
                <c:pt idx="1">
                  <c:v>78.510000000000005</c:v>
                </c:pt>
                <c:pt idx="2">
                  <c:v>77.91</c:v>
                </c:pt>
                <c:pt idx="3">
                  <c:v>79.099999999999994</c:v>
                </c:pt>
                <c:pt idx="4">
                  <c:v>79.33</c:v>
                </c:pt>
              </c:numCache>
            </c:numRef>
          </c:val>
          <c:smooth val="0"/>
          <c:extLst xmlns:c16r2="http://schemas.microsoft.com/office/drawing/2015/06/chart">
            <c:ext xmlns:c16="http://schemas.microsoft.com/office/drawing/2014/chart" uri="{C3380CC4-5D6E-409C-BE32-E72D297353CC}">
              <c16:uniqueId val="{00000001-6C94-4D7E-85CF-91C8353C9068}"/>
            </c:ext>
          </c:extLst>
        </c:ser>
        <c:dLbls>
          <c:showLegendKey val="0"/>
          <c:showVal val="0"/>
          <c:showCatName val="0"/>
          <c:showSerName val="0"/>
          <c:showPercent val="0"/>
          <c:showBubbleSize val="0"/>
        </c:dLbls>
        <c:marker val="1"/>
        <c:smooth val="0"/>
        <c:axId val="431814368"/>
        <c:axId val="434597928"/>
      </c:lineChart>
      <c:dateAx>
        <c:axId val="431814368"/>
        <c:scaling>
          <c:orientation val="minMax"/>
        </c:scaling>
        <c:delete val="1"/>
        <c:axPos val="b"/>
        <c:numFmt formatCode="&quot;H&quot;yy" sourceLinked="1"/>
        <c:majorTickMark val="none"/>
        <c:minorTickMark val="none"/>
        <c:tickLblPos val="none"/>
        <c:crossAx val="434597928"/>
        <c:crosses val="autoZero"/>
        <c:auto val="1"/>
        <c:lblOffset val="100"/>
        <c:baseTimeUnit val="years"/>
      </c:dateAx>
      <c:valAx>
        <c:axId val="434597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1814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2CA-4BD5-B57E-DB109BFF0BBD}"/>
            </c:ext>
          </c:extLst>
        </c:ser>
        <c:dLbls>
          <c:showLegendKey val="0"/>
          <c:showVal val="0"/>
          <c:showCatName val="0"/>
          <c:showSerName val="0"/>
          <c:showPercent val="0"/>
          <c:showBubbleSize val="0"/>
        </c:dLbls>
        <c:gapWidth val="150"/>
        <c:axId val="433839264"/>
        <c:axId val="43383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2CA-4BD5-B57E-DB109BFF0BBD}"/>
            </c:ext>
          </c:extLst>
        </c:ser>
        <c:dLbls>
          <c:showLegendKey val="0"/>
          <c:showVal val="0"/>
          <c:showCatName val="0"/>
          <c:showSerName val="0"/>
          <c:showPercent val="0"/>
          <c:showBubbleSize val="0"/>
        </c:dLbls>
        <c:marker val="1"/>
        <c:smooth val="0"/>
        <c:axId val="433839264"/>
        <c:axId val="433839648"/>
      </c:lineChart>
      <c:dateAx>
        <c:axId val="433839264"/>
        <c:scaling>
          <c:orientation val="minMax"/>
        </c:scaling>
        <c:delete val="1"/>
        <c:axPos val="b"/>
        <c:numFmt formatCode="&quot;H&quot;yy" sourceLinked="1"/>
        <c:majorTickMark val="none"/>
        <c:minorTickMark val="none"/>
        <c:tickLblPos val="none"/>
        <c:crossAx val="433839648"/>
        <c:crosses val="autoZero"/>
        <c:auto val="1"/>
        <c:lblOffset val="100"/>
        <c:baseTimeUnit val="years"/>
      </c:dateAx>
      <c:valAx>
        <c:axId val="43383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38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108-4F1E-8602-EEB4C7E43B5D}"/>
            </c:ext>
          </c:extLst>
        </c:ser>
        <c:dLbls>
          <c:showLegendKey val="0"/>
          <c:showVal val="0"/>
          <c:showCatName val="0"/>
          <c:showSerName val="0"/>
          <c:showPercent val="0"/>
          <c:showBubbleSize val="0"/>
        </c:dLbls>
        <c:gapWidth val="150"/>
        <c:axId val="435515288"/>
        <c:axId val="435515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108-4F1E-8602-EEB4C7E43B5D}"/>
            </c:ext>
          </c:extLst>
        </c:ser>
        <c:dLbls>
          <c:showLegendKey val="0"/>
          <c:showVal val="0"/>
          <c:showCatName val="0"/>
          <c:showSerName val="0"/>
          <c:showPercent val="0"/>
          <c:showBubbleSize val="0"/>
        </c:dLbls>
        <c:marker val="1"/>
        <c:smooth val="0"/>
        <c:axId val="435515288"/>
        <c:axId val="435515672"/>
      </c:lineChart>
      <c:dateAx>
        <c:axId val="435515288"/>
        <c:scaling>
          <c:orientation val="minMax"/>
        </c:scaling>
        <c:delete val="1"/>
        <c:axPos val="b"/>
        <c:numFmt formatCode="&quot;H&quot;yy" sourceLinked="1"/>
        <c:majorTickMark val="none"/>
        <c:minorTickMark val="none"/>
        <c:tickLblPos val="none"/>
        <c:crossAx val="435515672"/>
        <c:crosses val="autoZero"/>
        <c:auto val="1"/>
        <c:lblOffset val="100"/>
        <c:baseTimeUnit val="years"/>
      </c:dateAx>
      <c:valAx>
        <c:axId val="435515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5515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1EC-43E4-A890-D072DD9EA832}"/>
            </c:ext>
          </c:extLst>
        </c:ser>
        <c:dLbls>
          <c:showLegendKey val="0"/>
          <c:showVal val="0"/>
          <c:showCatName val="0"/>
          <c:showSerName val="0"/>
          <c:showPercent val="0"/>
          <c:showBubbleSize val="0"/>
        </c:dLbls>
        <c:gapWidth val="150"/>
        <c:axId val="433824112"/>
        <c:axId val="433823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1EC-43E4-A890-D072DD9EA832}"/>
            </c:ext>
          </c:extLst>
        </c:ser>
        <c:dLbls>
          <c:showLegendKey val="0"/>
          <c:showVal val="0"/>
          <c:showCatName val="0"/>
          <c:showSerName val="0"/>
          <c:showPercent val="0"/>
          <c:showBubbleSize val="0"/>
        </c:dLbls>
        <c:marker val="1"/>
        <c:smooth val="0"/>
        <c:axId val="433824112"/>
        <c:axId val="433823720"/>
      </c:lineChart>
      <c:dateAx>
        <c:axId val="433824112"/>
        <c:scaling>
          <c:orientation val="minMax"/>
        </c:scaling>
        <c:delete val="1"/>
        <c:axPos val="b"/>
        <c:numFmt formatCode="&quot;H&quot;yy" sourceLinked="1"/>
        <c:majorTickMark val="none"/>
        <c:minorTickMark val="none"/>
        <c:tickLblPos val="none"/>
        <c:crossAx val="433823720"/>
        <c:crosses val="autoZero"/>
        <c:auto val="1"/>
        <c:lblOffset val="100"/>
        <c:baseTimeUnit val="years"/>
      </c:dateAx>
      <c:valAx>
        <c:axId val="433823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3824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53A-434F-ACDD-2A0BBA0BB1D7}"/>
            </c:ext>
          </c:extLst>
        </c:ser>
        <c:dLbls>
          <c:showLegendKey val="0"/>
          <c:showVal val="0"/>
          <c:showCatName val="0"/>
          <c:showSerName val="0"/>
          <c:showPercent val="0"/>
          <c:showBubbleSize val="0"/>
        </c:dLbls>
        <c:gapWidth val="150"/>
        <c:axId val="433821368"/>
        <c:axId val="433824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53A-434F-ACDD-2A0BBA0BB1D7}"/>
            </c:ext>
          </c:extLst>
        </c:ser>
        <c:dLbls>
          <c:showLegendKey val="0"/>
          <c:showVal val="0"/>
          <c:showCatName val="0"/>
          <c:showSerName val="0"/>
          <c:showPercent val="0"/>
          <c:showBubbleSize val="0"/>
        </c:dLbls>
        <c:marker val="1"/>
        <c:smooth val="0"/>
        <c:axId val="433821368"/>
        <c:axId val="433824504"/>
      </c:lineChart>
      <c:dateAx>
        <c:axId val="433821368"/>
        <c:scaling>
          <c:orientation val="minMax"/>
        </c:scaling>
        <c:delete val="1"/>
        <c:axPos val="b"/>
        <c:numFmt formatCode="&quot;H&quot;yy" sourceLinked="1"/>
        <c:majorTickMark val="none"/>
        <c:minorTickMark val="none"/>
        <c:tickLblPos val="none"/>
        <c:crossAx val="433824504"/>
        <c:crosses val="autoZero"/>
        <c:auto val="1"/>
        <c:lblOffset val="100"/>
        <c:baseTimeUnit val="years"/>
      </c:dateAx>
      <c:valAx>
        <c:axId val="433824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3821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1831.68</c:v>
                </c:pt>
                <c:pt idx="1">
                  <c:v>633.46</c:v>
                </c:pt>
                <c:pt idx="2">
                  <c:v>793.65</c:v>
                </c:pt>
                <c:pt idx="3">
                  <c:v>893.51</c:v>
                </c:pt>
                <c:pt idx="4">
                  <c:v>1025.54</c:v>
                </c:pt>
              </c:numCache>
            </c:numRef>
          </c:val>
          <c:extLst xmlns:c16r2="http://schemas.microsoft.com/office/drawing/2015/06/chart">
            <c:ext xmlns:c16="http://schemas.microsoft.com/office/drawing/2014/chart" uri="{C3380CC4-5D6E-409C-BE32-E72D297353CC}">
              <c16:uniqueId val="{00000000-E7A1-42A9-9697-1D0DDD4CDCEE}"/>
            </c:ext>
          </c:extLst>
        </c:ser>
        <c:dLbls>
          <c:showLegendKey val="0"/>
          <c:showVal val="0"/>
          <c:showCatName val="0"/>
          <c:showSerName val="0"/>
          <c:showPercent val="0"/>
          <c:showBubbleSize val="0"/>
        </c:dLbls>
        <c:gapWidth val="150"/>
        <c:axId val="433823328"/>
        <c:axId val="435375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1595.62</c:v>
                </c:pt>
                <c:pt idx="1">
                  <c:v>1061.58</c:v>
                </c:pt>
                <c:pt idx="2">
                  <c:v>1007.7</c:v>
                </c:pt>
                <c:pt idx="3">
                  <c:v>1018.52</c:v>
                </c:pt>
                <c:pt idx="4">
                  <c:v>949.61</c:v>
                </c:pt>
              </c:numCache>
            </c:numRef>
          </c:val>
          <c:smooth val="0"/>
          <c:extLst xmlns:c16r2="http://schemas.microsoft.com/office/drawing/2015/06/chart">
            <c:ext xmlns:c16="http://schemas.microsoft.com/office/drawing/2014/chart" uri="{C3380CC4-5D6E-409C-BE32-E72D297353CC}">
              <c16:uniqueId val="{00000001-E7A1-42A9-9697-1D0DDD4CDCEE}"/>
            </c:ext>
          </c:extLst>
        </c:ser>
        <c:dLbls>
          <c:showLegendKey val="0"/>
          <c:showVal val="0"/>
          <c:showCatName val="0"/>
          <c:showSerName val="0"/>
          <c:showPercent val="0"/>
          <c:showBubbleSize val="0"/>
        </c:dLbls>
        <c:marker val="1"/>
        <c:smooth val="0"/>
        <c:axId val="433823328"/>
        <c:axId val="435375368"/>
      </c:lineChart>
      <c:dateAx>
        <c:axId val="433823328"/>
        <c:scaling>
          <c:orientation val="minMax"/>
        </c:scaling>
        <c:delete val="1"/>
        <c:axPos val="b"/>
        <c:numFmt formatCode="&quot;H&quot;yy" sourceLinked="1"/>
        <c:majorTickMark val="none"/>
        <c:minorTickMark val="none"/>
        <c:tickLblPos val="none"/>
        <c:crossAx val="435375368"/>
        <c:crosses val="autoZero"/>
        <c:auto val="1"/>
        <c:lblOffset val="100"/>
        <c:baseTimeUnit val="years"/>
      </c:dateAx>
      <c:valAx>
        <c:axId val="435375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3823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79.91</c:v>
                </c:pt>
                <c:pt idx="1">
                  <c:v>109.53</c:v>
                </c:pt>
                <c:pt idx="2">
                  <c:v>102.68</c:v>
                </c:pt>
                <c:pt idx="3">
                  <c:v>90.9</c:v>
                </c:pt>
                <c:pt idx="4">
                  <c:v>91.43</c:v>
                </c:pt>
              </c:numCache>
            </c:numRef>
          </c:val>
          <c:extLst xmlns:c16r2="http://schemas.microsoft.com/office/drawing/2015/06/chart">
            <c:ext xmlns:c16="http://schemas.microsoft.com/office/drawing/2014/chart" uri="{C3380CC4-5D6E-409C-BE32-E72D297353CC}">
              <c16:uniqueId val="{00000000-F75A-4B61-AC26-4E49C4044B77}"/>
            </c:ext>
          </c:extLst>
        </c:ser>
        <c:dLbls>
          <c:showLegendKey val="0"/>
          <c:showVal val="0"/>
          <c:showCatName val="0"/>
          <c:showSerName val="0"/>
          <c:showPercent val="0"/>
          <c:showBubbleSize val="0"/>
        </c:dLbls>
        <c:gapWidth val="150"/>
        <c:axId val="435371448"/>
        <c:axId val="435370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37.92</c:v>
                </c:pt>
                <c:pt idx="1">
                  <c:v>58.52</c:v>
                </c:pt>
                <c:pt idx="2">
                  <c:v>59.22</c:v>
                </c:pt>
                <c:pt idx="3">
                  <c:v>58.79</c:v>
                </c:pt>
                <c:pt idx="4">
                  <c:v>58.41</c:v>
                </c:pt>
              </c:numCache>
            </c:numRef>
          </c:val>
          <c:smooth val="0"/>
          <c:extLst xmlns:c16r2="http://schemas.microsoft.com/office/drawing/2015/06/chart">
            <c:ext xmlns:c16="http://schemas.microsoft.com/office/drawing/2014/chart" uri="{C3380CC4-5D6E-409C-BE32-E72D297353CC}">
              <c16:uniqueId val="{00000001-F75A-4B61-AC26-4E49C4044B77}"/>
            </c:ext>
          </c:extLst>
        </c:ser>
        <c:dLbls>
          <c:showLegendKey val="0"/>
          <c:showVal val="0"/>
          <c:showCatName val="0"/>
          <c:showSerName val="0"/>
          <c:showPercent val="0"/>
          <c:showBubbleSize val="0"/>
        </c:dLbls>
        <c:marker val="1"/>
        <c:smooth val="0"/>
        <c:axId val="435371448"/>
        <c:axId val="435370664"/>
      </c:lineChart>
      <c:dateAx>
        <c:axId val="435371448"/>
        <c:scaling>
          <c:orientation val="minMax"/>
        </c:scaling>
        <c:delete val="1"/>
        <c:axPos val="b"/>
        <c:numFmt formatCode="&quot;H&quot;yy" sourceLinked="1"/>
        <c:majorTickMark val="none"/>
        <c:minorTickMark val="none"/>
        <c:tickLblPos val="none"/>
        <c:crossAx val="435370664"/>
        <c:crosses val="autoZero"/>
        <c:auto val="1"/>
        <c:lblOffset val="100"/>
        <c:baseTimeUnit val="years"/>
      </c:dateAx>
      <c:valAx>
        <c:axId val="435370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5371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260.60000000000002</c:v>
                </c:pt>
                <c:pt idx="1">
                  <c:v>187.19</c:v>
                </c:pt>
                <c:pt idx="2">
                  <c:v>199.09</c:v>
                </c:pt>
                <c:pt idx="3">
                  <c:v>226.88</c:v>
                </c:pt>
                <c:pt idx="4">
                  <c:v>226.5</c:v>
                </c:pt>
              </c:numCache>
            </c:numRef>
          </c:val>
          <c:extLst xmlns:c16r2="http://schemas.microsoft.com/office/drawing/2015/06/chart">
            <c:ext xmlns:c16="http://schemas.microsoft.com/office/drawing/2014/chart" uri="{C3380CC4-5D6E-409C-BE32-E72D297353CC}">
              <c16:uniqueId val="{00000000-101F-4695-9B81-CEE24EFAF2B0}"/>
            </c:ext>
          </c:extLst>
        </c:ser>
        <c:dLbls>
          <c:showLegendKey val="0"/>
          <c:showVal val="0"/>
          <c:showCatName val="0"/>
          <c:showSerName val="0"/>
          <c:showPercent val="0"/>
          <c:showBubbleSize val="0"/>
        </c:dLbls>
        <c:gapWidth val="150"/>
        <c:axId val="435372624"/>
        <c:axId val="435374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423.18</c:v>
                </c:pt>
                <c:pt idx="1">
                  <c:v>296.3</c:v>
                </c:pt>
                <c:pt idx="2">
                  <c:v>292.89999999999998</c:v>
                </c:pt>
                <c:pt idx="3">
                  <c:v>298.25</c:v>
                </c:pt>
                <c:pt idx="4">
                  <c:v>303.27999999999997</c:v>
                </c:pt>
              </c:numCache>
            </c:numRef>
          </c:val>
          <c:smooth val="0"/>
          <c:extLst xmlns:c16r2="http://schemas.microsoft.com/office/drawing/2015/06/chart">
            <c:ext xmlns:c16="http://schemas.microsoft.com/office/drawing/2014/chart" uri="{C3380CC4-5D6E-409C-BE32-E72D297353CC}">
              <c16:uniqueId val="{00000001-101F-4695-9B81-CEE24EFAF2B0}"/>
            </c:ext>
          </c:extLst>
        </c:ser>
        <c:dLbls>
          <c:showLegendKey val="0"/>
          <c:showVal val="0"/>
          <c:showCatName val="0"/>
          <c:showSerName val="0"/>
          <c:showPercent val="0"/>
          <c:showBubbleSize val="0"/>
        </c:dLbls>
        <c:marker val="1"/>
        <c:smooth val="0"/>
        <c:axId val="435372624"/>
        <c:axId val="435374192"/>
      </c:lineChart>
      <c:dateAx>
        <c:axId val="435372624"/>
        <c:scaling>
          <c:orientation val="minMax"/>
        </c:scaling>
        <c:delete val="1"/>
        <c:axPos val="b"/>
        <c:numFmt formatCode="&quot;H&quot;yy" sourceLinked="1"/>
        <c:majorTickMark val="none"/>
        <c:minorTickMark val="none"/>
        <c:tickLblPos val="none"/>
        <c:crossAx val="435374192"/>
        <c:crosses val="autoZero"/>
        <c:auto val="1"/>
        <c:lblOffset val="100"/>
        <c:baseTimeUnit val="years"/>
      </c:dateAx>
      <c:valAx>
        <c:axId val="435374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5372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【949.15】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【288.19】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【55.87】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20"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北海道　上ノ国町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3"/>
      <c r="BK7" s="3"/>
      <c r="BL7" s="4" t="s">
        <v>9</v>
      </c>
      <c r="BM7" s="5"/>
      <c r="BN7" s="5"/>
      <c r="BO7" s="5"/>
      <c r="BP7" s="5"/>
      <c r="BQ7" s="5"/>
      <c r="BR7" s="5"/>
      <c r="BS7" s="5"/>
      <c r="BT7" s="5"/>
      <c r="BU7" s="5"/>
      <c r="BV7" s="5"/>
      <c r="BW7" s="5"/>
      <c r="BX7" s="5"/>
      <c r="BY7" s="6"/>
    </row>
    <row r="8" spans="1:78" ht="18.75" customHeight="1" x14ac:dyDescent="0.15">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D3</v>
      </c>
      <c r="X8" s="73"/>
      <c r="Y8" s="73"/>
      <c r="Z8" s="73"/>
      <c r="AA8" s="73"/>
      <c r="AB8" s="73"/>
      <c r="AC8" s="73"/>
      <c r="AD8" s="73" t="str">
        <f>データ!$M$6</f>
        <v>非設置</v>
      </c>
      <c r="AE8" s="73"/>
      <c r="AF8" s="73"/>
      <c r="AG8" s="73"/>
      <c r="AH8" s="73"/>
      <c r="AI8" s="73"/>
      <c r="AJ8" s="73"/>
      <c r="AK8" s="2"/>
      <c r="AL8" s="67">
        <f>データ!$R$6</f>
        <v>4615</v>
      </c>
      <c r="AM8" s="67"/>
      <c r="AN8" s="67"/>
      <c r="AO8" s="67"/>
      <c r="AP8" s="67"/>
      <c r="AQ8" s="67"/>
      <c r="AR8" s="67"/>
      <c r="AS8" s="67"/>
      <c r="AT8" s="66">
        <f>データ!$S$6</f>
        <v>547.71</v>
      </c>
      <c r="AU8" s="66"/>
      <c r="AV8" s="66"/>
      <c r="AW8" s="66"/>
      <c r="AX8" s="66"/>
      <c r="AY8" s="66"/>
      <c r="AZ8" s="66"/>
      <c r="BA8" s="66"/>
      <c r="BB8" s="66">
        <f>データ!$T$6</f>
        <v>8.43</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15">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3"/>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3"/>
      <c r="BK9" s="3"/>
      <c r="BL9" s="64" t="s">
        <v>19</v>
      </c>
      <c r="BM9" s="65"/>
      <c r="BN9" s="10" t="s">
        <v>20</v>
      </c>
      <c r="BO9" s="11"/>
      <c r="BP9" s="11"/>
      <c r="BQ9" s="11"/>
      <c r="BR9" s="11"/>
      <c r="BS9" s="11"/>
      <c r="BT9" s="11"/>
      <c r="BU9" s="11"/>
      <c r="BV9" s="11"/>
      <c r="BW9" s="11"/>
      <c r="BX9" s="11"/>
      <c r="BY9" s="12"/>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94.42</v>
      </c>
      <c r="Q10" s="66"/>
      <c r="R10" s="66"/>
      <c r="S10" s="66"/>
      <c r="T10" s="66"/>
      <c r="U10" s="66"/>
      <c r="V10" s="66"/>
      <c r="W10" s="67">
        <f>データ!$Q$6</f>
        <v>3300</v>
      </c>
      <c r="X10" s="67"/>
      <c r="Y10" s="67"/>
      <c r="Z10" s="67"/>
      <c r="AA10" s="67"/>
      <c r="AB10" s="67"/>
      <c r="AC10" s="67"/>
      <c r="AD10" s="2"/>
      <c r="AE10" s="2"/>
      <c r="AF10" s="2"/>
      <c r="AG10" s="2"/>
      <c r="AH10" s="2"/>
      <c r="AI10" s="2"/>
      <c r="AJ10" s="2"/>
      <c r="AK10" s="2"/>
      <c r="AL10" s="67">
        <f>データ!$U$6</f>
        <v>4295</v>
      </c>
      <c r="AM10" s="67"/>
      <c r="AN10" s="67"/>
      <c r="AO10" s="67"/>
      <c r="AP10" s="67"/>
      <c r="AQ10" s="67"/>
      <c r="AR10" s="67"/>
      <c r="AS10" s="67"/>
      <c r="AT10" s="66">
        <f>データ!$V$6</f>
        <v>272.56</v>
      </c>
      <c r="AU10" s="66"/>
      <c r="AV10" s="66"/>
      <c r="AW10" s="66"/>
      <c r="AX10" s="66"/>
      <c r="AY10" s="66"/>
      <c r="AZ10" s="66"/>
      <c r="BA10" s="66"/>
      <c r="BB10" s="66">
        <f>データ!$W$6</f>
        <v>15.76</v>
      </c>
      <c r="BC10" s="66"/>
      <c r="BD10" s="66"/>
      <c r="BE10" s="66"/>
      <c r="BF10" s="66"/>
      <c r="BG10" s="66"/>
      <c r="BH10" s="66"/>
      <c r="BI10" s="66"/>
      <c r="BJ10" s="2"/>
      <c r="BK10" s="2"/>
      <c r="BL10" s="68" t="s">
        <v>21</v>
      </c>
      <c r="BM10" s="69"/>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0" t="s">
        <v>114</v>
      </c>
      <c r="BM16" s="51"/>
      <c r="BN16" s="51"/>
      <c r="BO16" s="51"/>
      <c r="BP16" s="51"/>
      <c r="BQ16" s="51"/>
      <c r="BR16" s="51"/>
      <c r="BS16" s="51"/>
      <c r="BT16" s="51"/>
      <c r="BU16" s="51"/>
      <c r="BV16" s="51"/>
      <c r="BW16" s="51"/>
      <c r="BX16" s="51"/>
      <c r="BY16" s="51"/>
      <c r="BZ16" s="52"/>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3"/>
      <c r="BM44" s="54"/>
      <c r="BN44" s="54"/>
      <c r="BO44" s="54"/>
      <c r="BP44" s="54"/>
      <c r="BQ44" s="54"/>
      <c r="BR44" s="54"/>
      <c r="BS44" s="54"/>
      <c r="BT44" s="54"/>
      <c r="BU44" s="54"/>
      <c r="BV44" s="54"/>
      <c r="BW44" s="54"/>
      <c r="BX44" s="54"/>
      <c r="BY44" s="54"/>
      <c r="BZ44" s="55"/>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0" t="s">
        <v>115</v>
      </c>
      <c r="BM47" s="51"/>
      <c r="BN47" s="51"/>
      <c r="BO47" s="51"/>
      <c r="BP47" s="51"/>
      <c r="BQ47" s="51"/>
      <c r="BR47" s="51"/>
      <c r="BS47" s="51"/>
      <c r="BT47" s="51"/>
      <c r="BU47" s="51"/>
      <c r="BV47" s="51"/>
      <c r="BW47" s="51"/>
      <c r="BX47" s="51"/>
      <c r="BY47" s="51"/>
      <c r="BZ47" s="52"/>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3"/>
      <c r="BM63" s="54"/>
      <c r="BN63" s="54"/>
      <c r="BO63" s="54"/>
      <c r="BP63" s="54"/>
      <c r="BQ63" s="54"/>
      <c r="BR63" s="54"/>
      <c r="BS63" s="54"/>
      <c r="BT63" s="54"/>
      <c r="BU63" s="54"/>
      <c r="BV63" s="54"/>
      <c r="BW63" s="54"/>
      <c r="BX63" s="54"/>
      <c r="BY63" s="54"/>
      <c r="BZ63" s="55"/>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0" t="s">
        <v>116</v>
      </c>
      <c r="BM66" s="51"/>
      <c r="BN66" s="51"/>
      <c r="BO66" s="51"/>
      <c r="BP66" s="51"/>
      <c r="BQ66" s="51"/>
      <c r="BR66" s="51"/>
      <c r="BS66" s="51"/>
      <c r="BT66" s="51"/>
      <c r="BU66" s="51"/>
      <c r="BV66" s="51"/>
      <c r="BW66" s="51"/>
      <c r="BX66" s="51"/>
      <c r="BY66" s="51"/>
      <c r="BZ66" s="52"/>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【78.36】</v>
      </c>
      <c r="F85" s="27" t="s">
        <v>41</v>
      </c>
      <c r="G85" s="27" t="s">
        <v>41</v>
      </c>
      <c r="H85" s="27" t="str">
        <f>データ!BO6</f>
        <v>【949.15】</v>
      </c>
      <c r="I85" s="27" t="str">
        <f>データ!BZ6</f>
        <v>【55.87】</v>
      </c>
      <c r="J85" s="27" t="str">
        <f>データ!CK6</f>
        <v>【288.19】</v>
      </c>
      <c r="K85" s="27" t="str">
        <f>データ!CV6</f>
        <v>【56.31】</v>
      </c>
      <c r="L85" s="27" t="str">
        <f>データ!DG6</f>
        <v>【71.88】</v>
      </c>
      <c r="M85" s="27" t="s">
        <v>41</v>
      </c>
      <c r="N85" s="27" t="s">
        <v>41</v>
      </c>
      <c r="O85" s="27" t="str">
        <f>データ!EN6</f>
        <v>【0.80】</v>
      </c>
    </row>
  </sheetData>
  <sheetProtection algorithmName="SHA-512" hashValue="Tr4AuFHE+nHD04VquNpG+S+maO3wSGQW+4ENsTno+pyCWuzOS/wNvRwbVgNnG3WRUDLWzdQSvEjT3kc4w0ZSSQ==" saltValue="Kxq7eJ0RbGsrryKuAfFyp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11:BZ13"/>
    <mergeCell ref="B14:BJ15"/>
    <mergeCell ref="BL14:BZ15"/>
    <mergeCell ref="BL45:BZ46"/>
    <mergeCell ref="B60:BJ61"/>
    <mergeCell ref="BL16:BZ44"/>
    <mergeCell ref="BL47:BZ63"/>
    <mergeCell ref="BL66:BZ82"/>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42</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43</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44</v>
      </c>
      <c r="B3" s="30" t="s">
        <v>45</v>
      </c>
      <c r="C3" s="30" t="s">
        <v>46</v>
      </c>
      <c r="D3" s="30" t="s">
        <v>47</v>
      </c>
      <c r="E3" s="30" t="s">
        <v>48</v>
      </c>
      <c r="F3" s="30" t="s">
        <v>49</v>
      </c>
      <c r="G3" s="30" t="s">
        <v>50</v>
      </c>
      <c r="H3" s="77" t="s">
        <v>51</v>
      </c>
      <c r="I3" s="78"/>
      <c r="J3" s="78"/>
      <c r="K3" s="78"/>
      <c r="L3" s="78"/>
      <c r="M3" s="78"/>
      <c r="N3" s="78"/>
      <c r="O3" s="78"/>
      <c r="P3" s="78"/>
      <c r="Q3" s="78"/>
      <c r="R3" s="78"/>
      <c r="S3" s="78"/>
      <c r="T3" s="78"/>
      <c r="U3" s="78"/>
      <c r="V3" s="78"/>
      <c r="W3" s="79"/>
      <c r="X3" s="83" t="s">
        <v>52</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53</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29" t="s">
        <v>54</v>
      </c>
      <c r="B4" s="31"/>
      <c r="C4" s="31"/>
      <c r="D4" s="31"/>
      <c r="E4" s="31"/>
      <c r="F4" s="31"/>
      <c r="G4" s="31"/>
      <c r="H4" s="80"/>
      <c r="I4" s="81"/>
      <c r="J4" s="81"/>
      <c r="K4" s="81"/>
      <c r="L4" s="81"/>
      <c r="M4" s="81"/>
      <c r="N4" s="81"/>
      <c r="O4" s="81"/>
      <c r="P4" s="81"/>
      <c r="Q4" s="81"/>
      <c r="R4" s="81"/>
      <c r="S4" s="81"/>
      <c r="T4" s="81"/>
      <c r="U4" s="81"/>
      <c r="V4" s="81"/>
      <c r="W4" s="82"/>
      <c r="X4" s="76" t="s">
        <v>55</v>
      </c>
      <c r="Y4" s="76"/>
      <c r="Z4" s="76"/>
      <c r="AA4" s="76"/>
      <c r="AB4" s="76"/>
      <c r="AC4" s="76"/>
      <c r="AD4" s="76"/>
      <c r="AE4" s="76"/>
      <c r="AF4" s="76"/>
      <c r="AG4" s="76"/>
      <c r="AH4" s="76"/>
      <c r="AI4" s="76" t="s">
        <v>56</v>
      </c>
      <c r="AJ4" s="76"/>
      <c r="AK4" s="76"/>
      <c r="AL4" s="76"/>
      <c r="AM4" s="76"/>
      <c r="AN4" s="76"/>
      <c r="AO4" s="76"/>
      <c r="AP4" s="76"/>
      <c r="AQ4" s="76"/>
      <c r="AR4" s="76"/>
      <c r="AS4" s="76"/>
      <c r="AT4" s="76" t="s">
        <v>57</v>
      </c>
      <c r="AU4" s="76"/>
      <c r="AV4" s="76"/>
      <c r="AW4" s="76"/>
      <c r="AX4" s="76"/>
      <c r="AY4" s="76"/>
      <c r="AZ4" s="76"/>
      <c r="BA4" s="76"/>
      <c r="BB4" s="76"/>
      <c r="BC4" s="76"/>
      <c r="BD4" s="76"/>
      <c r="BE4" s="76" t="s">
        <v>58</v>
      </c>
      <c r="BF4" s="76"/>
      <c r="BG4" s="76"/>
      <c r="BH4" s="76"/>
      <c r="BI4" s="76"/>
      <c r="BJ4" s="76"/>
      <c r="BK4" s="76"/>
      <c r="BL4" s="76"/>
      <c r="BM4" s="76"/>
      <c r="BN4" s="76"/>
      <c r="BO4" s="76"/>
      <c r="BP4" s="76" t="s">
        <v>59</v>
      </c>
      <c r="BQ4" s="76"/>
      <c r="BR4" s="76"/>
      <c r="BS4" s="76"/>
      <c r="BT4" s="76"/>
      <c r="BU4" s="76"/>
      <c r="BV4" s="76"/>
      <c r="BW4" s="76"/>
      <c r="BX4" s="76"/>
      <c r="BY4" s="76"/>
      <c r="BZ4" s="76"/>
      <c r="CA4" s="76" t="s">
        <v>60</v>
      </c>
      <c r="CB4" s="76"/>
      <c r="CC4" s="76"/>
      <c r="CD4" s="76"/>
      <c r="CE4" s="76"/>
      <c r="CF4" s="76"/>
      <c r="CG4" s="76"/>
      <c r="CH4" s="76"/>
      <c r="CI4" s="76"/>
      <c r="CJ4" s="76"/>
      <c r="CK4" s="76"/>
      <c r="CL4" s="76" t="s">
        <v>61</v>
      </c>
      <c r="CM4" s="76"/>
      <c r="CN4" s="76"/>
      <c r="CO4" s="76"/>
      <c r="CP4" s="76"/>
      <c r="CQ4" s="76"/>
      <c r="CR4" s="76"/>
      <c r="CS4" s="76"/>
      <c r="CT4" s="76"/>
      <c r="CU4" s="76"/>
      <c r="CV4" s="76"/>
      <c r="CW4" s="76" t="s">
        <v>62</v>
      </c>
      <c r="CX4" s="76"/>
      <c r="CY4" s="76"/>
      <c r="CZ4" s="76"/>
      <c r="DA4" s="76"/>
      <c r="DB4" s="76"/>
      <c r="DC4" s="76"/>
      <c r="DD4" s="76"/>
      <c r="DE4" s="76"/>
      <c r="DF4" s="76"/>
      <c r="DG4" s="76"/>
      <c r="DH4" s="76" t="s">
        <v>63</v>
      </c>
      <c r="DI4" s="76"/>
      <c r="DJ4" s="76"/>
      <c r="DK4" s="76"/>
      <c r="DL4" s="76"/>
      <c r="DM4" s="76"/>
      <c r="DN4" s="76"/>
      <c r="DO4" s="76"/>
      <c r="DP4" s="76"/>
      <c r="DQ4" s="76"/>
      <c r="DR4" s="76"/>
      <c r="DS4" s="76" t="s">
        <v>64</v>
      </c>
      <c r="DT4" s="76"/>
      <c r="DU4" s="76"/>
      <c r="DV4" s="76"/>
      <c r="DW4" s="76"/>
      <c r="DX4" s="76"/>
      <c r="DY4" s="76"/>
      <c r="DZ4" s="76"/>
      <c r="EA4" s="76"/>
      <c r="EB4" s="76"/>
      <c r="EC4" s="76"/>
      <c r="ED4" s="76" t="s">
        <v>65</v>
      </c>
      <c r="EE4" s="76"/>
      <c r="EF4" s="76"/>
      <c r="EG4" s="76"/>
      <c r="EH4" s="76"/>
      <c r="EI4" s="76"/>
      <c r="EJ4" s="76"/>
      <c r="EK4" s="76"/>
      <c r="EL4" s="76"/>
      <c r="EM4" s="76"/>
      <c r="EN4" s="76"/>
    </row>
    <row r="5" spans="1:144" x14ac:dyDescent="0.15">
      <c r="A5" s="29" t="s">
        <v>66</v>
      </c>
      <c r="B5" s="32"/>
      <c r="C5" s="32"/>
      <c r="D5" s="32"/>
      <c r="E5" s="32"/>
      <c r="F5" s="32"/>
      <c r="G5" s="32"/>
      <c r="H5" s="33" t="s">
        <v>67</v>
      </c>
      <c r="I5" s="33" t="s">
        <v>68</v>
      </c>
      <c r="J5" s="33" t="s">
        <v>69</v>
      </c>
      <c r="K5" s="33" t="s">
        <v>70</v>
      </c>
      <c r="L5" s="33" t="s">
        <v>71</v>
      </c>
      <c r="M5" s="33" t="s">
        <v>72</v>
      </c>
      <c r="N5" s="33" t="s">
        <v>73</v>
      </c>
      <c r="O5" s="33" t="s">
        <v>74</v>
      </c>
      <c r="P5" s="33" t="s">
        <v>75</v>
      </c>
      <c r="Q5" s="33" t="s">
        <v>76</v>
      </c>
      <c r="R5" s="33" t="s">
        <v>77</v>
      </c>
      <c r="S5" s="33" t="s">
        <v>78</v>
      </c>
      <c r="T5" s="33" t="s">
        <v>79</v>
      </c>
      <c r="U5" s="33" t="s">
        <v>80</v>
      </c>
      <c r="V5" s="33" t="s">
        <v>81</v>
      </c>
      <c r="W5" s="33" t="s">
        <v>82</v>
      </c>
      <c r="X5" s="33" t="s">
        <v>83</v>
      </c>
      <c r="Y5" s="33" t="s">
        <v>84</v>
      </c>
      <c r="Z5" s="33" t="s">
        <v>85</v>
      </c>
      <c r="AA5" s="33" t="s">
        <v>86</v>
      </c>
      <c r="AB5" s="33" t="s">
        <v>87</v>
      </c>
      <c r="AC5" s="33" t="s">
        <v>88</v>
      </c>
      <c r="AD5" s="33" t="s">
        <v>89</v>
      </c>
      <c r="AE5" s="33" t="s">
        <v>90</v>
      </c>
      <c r="AF5" s="33" t="s">
        <v>91</v>
      </c>
      <c r="AG5" s="33" t="s">
        <v>92</v>
      </c>
      <c r="AH5" s="33" t="s">
        <v>29</v>
      </c>
      <c r="AI5" s="33" t="s">
        <v>83</v>
      </c>
      <c r="AJ5" s="33" t="s">
        <v>84</v>
      </c>
      <c r="AK5" s="33" t="s">
        <v>85</v>
      </c>
      <c r="AL5" s="33" t="s">
        <v>86</v>
      </c>
      <c r="AM5" s="33" t="s">
        <v>87</v>
      </c>
      <c r="AN5" s="33" t="s">
        <v>88</v>
      </c>
      <c r="AO5" s="33" t="s">
        <v>89</v>
      </c>
      <c r="AP5" s="33" t="s">
        <v>90</v>
      </c>
      <c r="AQ5" s="33" t="s">
        <v>91</v>
      </c>
      <c r="AR5" s="33" t="s">
        <v>92</v>
      </c>
      <c r="AS5" s="33" t="s">
        <v>93</v>
      </c>
      <c r="AT5" s="33" t="s">
        <v>83</v>
      </c>
      <c r="AU5" s="33" t="s">
        <v>84</v>
      </c>
      <c r="AV5" s="33" t="s">
        <v>85</v>
      </c>
      <c r="AW5" s="33" t="s">
        <v>86</v>
      </c>
      <c r="AX5" s="33" t="s">
        <v>87</v>
      </c>
      <c r="AY5" s="33" t="s">
        <v>88</v>
      </c>
      <c r="AZ5" s="33" t="s">
        <v>89</v>
      </c>
      <c r="BA5" s="33" t="s">
        <v>90</v>
      </c>
      <c r="BB5" s="33" t="s">
        <v>91</v>
      </c>
      <c r="BC5" s="33" t="s">
        <v>92</v>
      </c>
      <c r="BD5" s="33" t="s">
        <v>93</v>
      </c>
      <c r="BE5" s="33" t="s">
        <v>83</v>
      </c>
      <c r="BF5" s="33" t="s">
        <v>84</v>
      </c>
      <c r="BG5" s="33" t="s">
        <v>85</v>
      </c>
      <c r="BH5" s="33" t="s">
        <v>86</v>
      </c>
      <c r="BI5" s="33" t="s">
        <v>87</v>
      </c>
      <c r="BJ5" s="33" t="s">
        <v>88</v>
      </c>
      <c r="BK5" s="33" t="s">
        <v>89</v>
      </c>
      <c r="BL5" s="33" t="s">
        <v>90</v>
      </c>
      <c r="BM5" s="33" t="s">
        <v>91</v>
      </c>
      <c r="BN5" s="33" t="s">
        <v>92</v>
      </c>
      <c r="BO5" s="33" t="s">
        <v>93</v>
      </c>
      <c r="BP5" s="33" t="s">
        <v>83</v>
      </c>
      <c r="BQ5" s="33" t="s">
        <v>84</v>
      </c>
      <c r="BR5" s="33" t="s">
        <v>85</v>
      </c>
      <c r="BS5" s="33" t="s">
        <v>86</v>
      </c>
      <c r="BT5" s="33" t="s">
        <v>87</v>
      </c>
      <c r="BU5" s="33" t="s">
        <v>88</v>
      </c>
      <c r="BV5" s="33" t="s">
        <v>89</v>
      </c>
      <c r="BW5" s="33" t="s">
        <v>90</v>
      </c>
      <c r="BX5" s="33" t="s">
        <v>91</v>
      </c>
      <c r="BY5" s="33" t="s">
        <v>92</v>
      </c>
      <c r="BZ5" s="33" t="s">
        <v>93</v>
      </c>
      <c r="CA5" s="33" t="s">
        <v>83</v>
      </c>
      <c r="CB5" s="33" t="s">
        <v>84</v>
      </c>
      <c r="CC5" s="33" t="s">
        <v>85</v>
      </c>
      <c r="CD5" s="33" t="s">
        <v>86</v>
      </c>
      <c r="CE5" s="33" t="s">
        <v>87</v>
      </c>
      <c r="CF5" s="33" t="s">
        <v>88</v>
      </c>
      <c r="CG5" s="33" t="s">
        <v>89</v>
      </c>
      <c r="CH5" s="33" t="s">
        <v>90</v>
      </c>
      <c r="CI5" s="33" t="s">
        <v>91</v>
      </c>
      <c r="CJ5" s="33" t="s">
        <v>92</v>
      </c>
      <c r="CK5" s="33" t="s">
        <v>93</v>
      </c>
      <c r="CL5" s="33" t="s">
        <v>83</v>
      </c>
      <c r="CM5" s="33" t="s">
        <v>84</v>
      </c>
      <c r="CN5" s="33" t="s">
        <v>85</v>
      </c>
      <c r="CO5" s="33" t="s">
        <v>86</v>
      </c>
      <c r="CP5" s="33" t="s">
        <v>87</v>
      </c>
      <c r="CQ5" s="33" t="s">
        <v>88</v>
      </c>
      <c r="CR5" s="33" t="s">
        <v>89</v>
      </c>
      <c r="CS5" s="33" t="s">
        <v>90</v>
      </c>
      <c r="CT5" s="33" t="s">
        <v>91</v>
      </c>
      <c r="CU5" s="33" t="s">
        <v>92</v>
      </c>
      <c r="CV5" s="33" t="s">
        <v>93</v>
      </c>
      <c r="CW5" s="33" t="s">
        <v>83</v>
      </c>
      <c r="CX5" s="33" t="s">
        <v>84</v>
      </c>
      <c r="CY5" s="33" t="s">
        <v>85</v>
      </c>
      <c r="CZ5" s="33" t="s">
        <v>86</v>
      </c>
      <c r="DA5" s="33" t="s">
        <v>87</v>
      </c>
      <c r="DB5" s="33" t="s">
        <v>88</v>
      </c>
      <c r="DC5" s="33" t="s">
        <v>89</v>
      </c>
      <c r="DD5" s="33" t="s">
        <v>90</v>
      </c>
      <c r="DE5" s="33" t="s">
        <v>91</v>
      </c>
      <c r="DF5" s="33" t="s">
        <v>92</v>
      </c>
      <c r="DG5" s="33" t="s">
        <v>93</v>
      </c>
      <c r="DH5" s="33" t="s">
        <v>83</v>
      </c>
      <c r="DI5" s="33" t="s">
        <v>84</v>
      </c>
      <c r="DJ5" s="33" t="s">
        <v>85</v>
      </c>
      <c r="DK5" s="33" t="s">
        <v>86</v>
      </c>
      <c r="DL5" s="33" t="s">
        <v>87</v>
      </c>
      <c r="DM5" s="33" t="s">
        <v>88</v>
      </c>
      <c r="DN5" s="33" t="s">
        <v>89</v>
      </c>
      <c r="DO5" s="33" t="s">
        <v>90</v>
      </c>
      <c r="DP5" s="33" t="s">
        <v>91</v>
      </c>
      <c r="DQ5" s="33" t="s">
        <v>92</v>
      </c>
      <c r="DR5" s="33" t="s">
        <v>93</v>
      </c>
      <c r="DS5" s="33" t="s">
        <v>83</v>
      </c>
      <c r="DT5" s="33" t="s">
        <v>84</v>
      </c>
      <c r="DU5" s="33" t="s">
        <v>85</v>
      </c>
      <c r="DV5" s="33" t="s">
        <v>86</v>
      </c>
      <c r="DW5" s="33" t="s">
        <v>87</v>
      </c>
      <c r="DX5" s="33" t="s">
        <v>88</v>
      </c>
      <c r="DY5" s="33" t="s">
        <v>89</v>
      </c>
      <c r="DZ5" s="33" t="s">
        <v>90</v>
      </c>
      <c r="EA5" s="33" t="s">
        <v>91</v>
      </c>
      <c r="EB5" s="33" t="s">
        <v>92</v>
      </c>
      <c r="EC5" s="33" t="s">
        <v>93</v>
      </c>
      <c r="ED5" s="33" t="s">
        <v>83</v>
      </c>
      <c r="EE5" s="33" t="s">
        <v>84</v>
      </c>
      <c r="EF5" s="33" t="s">
        <v>85</v>
      </c>
      <c r="EG5" s="33" t="s">
        <v>86</v>
      </c>
      <c r="EH5" s="33" t="s">
        <v>87</v>
      </c>
      <c r="EI5" s="33" t="s">
        <v>88</v>
      </c>
      <c r="EJ5" s="33" t="s">
        <v>89</v>
      </c>
      <c r="EK5" s="33" t="s">
        <v>90</v>
      </c>
      <c r="EL5" s="33" t="s">
        <v>91</v>
      </c>
      <c r="EM5" s="33" t="s">
        <v>92</v>
      </c>
      <c r="EN5" s="33" t="s">
        <v>93</v>
      </c>
    </row>
    <row r="6" spans="1:144" s="37" customFormat="1" x14ac:dyDescent="0.15">
      <c r="A6" s="29" t="s">
        <v>94</v>
      </c>
      <c r="B6" s="34">
        <f>B7</f>
        <v>2020</v>
      </c>
      <c r="C6" s="34">
        <f t="shared" ref="C6:W6" si="3">C7</f>
        <v>13625</v>
      </c>
      <c r="D6" s="34">
        <f t="shared" si="3"/>
        <v>47</v>
      </c>
      <c r="E6" s="34">
        <f t="shared" si="3"/>
        <v>1</v>
      </c>
      <c r="F6" s="34">
        <f t="shared" si="3"/>
        <v>0</v>
      </c>
      <c r="G6" s="34">
        <f t="shared" si="3"/>
        <v>0</v>
      </c>
      <c r="H6" s="34" t="str">
        <f t="shared" si="3"/>
        <v>北海道　上ノ国町</v>
      </c>
      <c r="I6" s="34" t="str">
        <f t="shared" si="3"/>
        <v>法非適用</v>
      </c>
      <c r="J6" s="34" t="str">
        <f t="shared" si="3"/>
        <v>水道事業</v>
      </c>
      <c r="K6" s="34" t="str">
        <f t="shared" si="3"/>
        <v>簡易水道事業</v>
      </c>
      <c r="L6" s="34" t="str">
        <f t="shared" si="3"/>
        <v>D3</v>
      </c>
      <c r="M6" s="34" t="str">
        <f t="shared" si="3"/>
        <v>非設置</v>
      </c>
      <c r="N6" s="35" t="str">
        <f t="shared" si="3"/>
        <v>-</v>
      </c>
      <c r="O6" s="35" t="str">
        <f t="shared" si="3"/>
        <v>該当数値なし</v>
      </c>
      <c r="P6" s="35">
        <f t="shared" si="3"/>
        <v>94.42</v>
      </c>
      <c r="Q6" s="35">
        <f t="shared" si="3"/>
        <v>3300</v>
      </c>
      <c r="R6" s="35">
        <f t="shared" si="3"/>
        <v>4615</v>
      </c>
      <c r="S6" s="35">
        <f t="shared" si="3"/>
        <v>547.71</v>
      </c>
      <c r="T6" s="35">
        <f t="shared" si="3"/>
        <v>8.43</v>
      </c>
      <c r="U6" s="35">
        <f t="shared" si="3"/>
        <v>4295</v>
      </c>
      <c r="V6" s="35">
        <f t="shared" si="3"/>
        <v>272.56</v>
      </c>
      <c r="W6" s="35">
        <f t="shared" si="3"/>
        <v>15.76</v>
      </c>
      <c r="X6" s="36">
        <f>IF(X7="",NA(),X7)</f>
        <v>98.35</v>
      </c>
      <c r="Y6" s="36">
        <f t="shared" ref="Y6:AG6" si="4">IF(Y7="",NA(),Y7)</f>
        <v>113.51</v>
      </c>
      <c r="Z6" s="36">
        <f t="shared" si="4"/>
        <v>106.42</v>
      </c>
      <c r="AA6" s="36">
        <f t="shared" si="4"/>
        <v>95.8</v>
      </c>
      <c r="AB6" s="36">
        <f t="shared" si="4"/>
        <v>102.41</v>
      </c>
      <c r="AC6" s="36">
        <f t="shared" si="4"/>
        <v>72.11</v>
      </c>
      <c r="AD6" s="36">
        <f t="shared" si="4"/>
        <v>78.510000000000005</v>
      </c>
      <c r="AE6" s="36">
        <f t="shared" si="4"/>
        <v>77.91</v>
      </c>
      <c r="AF6" s="36">
        <f t="shared" si="4"/>
        <v>79.099999999999994</v>
      </c>
      <c r="AG6" s="36">
        <f t="shared" si="4"/>
        <v>79.33</v>
      </c>
      <c r="AH6" s="35" t="str">
        <f>IF(AH7="","",IF(AH7="-","【-】","【"&amp;SUBSTITUTE(TEXT(AH7,"#,##0.00"),"-","△")&amp;"】"))</f>
        <v>【78.36】</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1831.68</v>
      </c>
      <c r="BF6" s="36">
        <f t="shared" ref="BF6:BN6" si="7">IF(BF7="",NA(),BF7)</f>
        <v>633.46</v>
      </c>
      <c r="BG6" s="36">
        <f t="shared" si="7"/>
        <v>793.65</v>
      </c>
      <c r="BH6" s="36">
        <f t="shared" si="7"/>
        <v>893.51</v>
      </c>
      <c r="BI6" s="36">
        <f t="shared" si="7"/>
        <v>1025.54</v>
      </c>
      <c r="BJ6" s="36">
        <f t="shared" si="7"/>
        <v>1595.62</v>
      </c>
      <c r="BK6" s="36">
        <f t="shared" si="7"/>
        <v>1061.58</v>
      </c>
      <c r="BL6" s="36">
        <f t="shared" si="7"/>
        <v>1007.7</v>
      </c>
      <c r="BM6" s="36">
        <f t="shared" si="7"/>
        <v>1018.52</v>
      </c>
      <c r="BN6" s="36">
        <f t="shared" si="7"/>
        <v>949.61</v>
      </c>
      <c r="BO6" s="35" t="str">
        <f>IF(BO7="","",IF(BO7="-","【-】","【"&amp;SUBSTITUTE(TEXT(BO7,"#,##0.00"),"-","△")&amp;"】"))</f>
        <v>【949.15】</v>
      </c>
      <c r="BP6" s="36">
        <f>IF(BP7="",NA(),BP7)</f>
        <v>79.91</v>
      </c>
      <c r="BQ6" s="36">
        <f t="shared" ref="BQ6:BY6" si="8">IF(BQ7="",NA(),BQ7)</f>
        <v>109.53</v>
      </c>
      <c r="BR6" s="36">
        <f t="shared" si="8"/>
        <v>102.68</v>
      </c>
      <c r="BS6" s="36">
        <f t="shared" si="8"/>
        <v>90.9</v>
      </c>
      <c r="BT6" s="36">
        <f t="shared" si="8"/>
        <v>91.43</v>
      </c>
      <c r="BU6" s="36">
        <f t="shared" si="8"/>
        <v>37.92</v>
      </c>
      <c r="BV6" s="36">
        <f t="shared" si="8"/>
        <v>58.52</v>
      </c>
      <c r="BW6" s="36">
        <f t="shared" si="8"/>
        <v>59.22</v>
      </c>
      <c r="BX6" s="36">
        <f t="shared" si="8"/>
        <v>58.79</v>
      </c>
      <c r="BY6" s="36">
        <f t="shared" si="8"/>
        <v>58.41</v>
      </c>
      <c r="BZ6" s="35" t="str">
        <f>IF(BZ7="","",IF(BZ7="-","【-】","【"&amp;SUBSTITUTE(TEXT(BZ7,"#,##0.00"),"-","△")&amp;"】"))</f>
        <v>【55.87】</v>
      </c>
      <c r="CA6" s="36">
        <f>IF(CA7="",NA(),CA7)</f>
        <v>260.60000000000002</v>
      </c>
      <c r="CB6" s="36">
        <f t="shared" ref="CB6:CJ6" si="9">IF(CB7="",NA(),CB7)</f>
        <v>187.19</v>
      </c>
      <c r="CC6" s="36">
        <f t="shared" si="9"/>
        <v>199.09</v>
      </c>
      <c r="CD6" s="36">
        <f t="shared" si="9"/>
        <v>226.88</v>
      </c>
      <c r="CE6" s="36">
        <f t="shared" si="9"/>
        <v>226.5</v>
      </c>
      <c r="CF6" s="36">
        <f t="shared" si="9"/>
        <v>423.18</v>
      </c>
      <c r="CG6" s="36">
        <f t="shared" si="9"/>
        <v>296.3</v>
      </c>
      <c r="CH6" s="36">
        <f t="shared" si="9"/>
        <v>292.89999999999998</v>
      </c>
      <c r="CI6" s="36">
        <f t="shared" si="9"/>
        <v>298.25</v>
      </c>
      <c r="CJ6" s="36">
        <f t="shared" si="9"/>
        <v>303.27999999999997</v>
      </c>
      <c r="CK6" s="35" t="str">
        <f>IF(CK7="","",IF(CK7="-","【-】","【"&amp;SUBSTITUTE(TEXT(CK7,"#,##0.00"),"-","△")&amp;"】"))</f>
        <v>【288.19】</v>
      </c>
      <c r="CL6" s="36">
        <f>IF(CL7="",NA(),CL7)</f>
        <v>47.84</v>
      </c>
      <c r="CM6" s="36">
        <f t="shared" ref="CM6:CU6" si="10">IF(CM7="",NA(),CM7)</f>
        <v>71.53</v>
      </c>
      <c r="CN6" s="36">
        <f t="shared" si="10"/>
        <v>66.569999999999993</v>
      </c>
      <c r="CO6" s="36">
        <f t="shared" si="10"/>
        <v>65.66</v>
      </c>
      <c r="CP6" s="36">
        <f t="shared" si="10"/>
        <v>66.260000000000005</v>
      </c>
      <c r="CQ6" s="36">
        <f t="shared" si="10"/>
        <v>46.9</v>
      </c>
      <c r="CR6" s="36">
        <f t="shared" si="10"/>
        <v>57.3</v>
      </c>
      <c r="CS6" s="36">
        <f t="shared" si="10"/>
        <v>56.76</v>
      </c>
      <c r="CT6" s="36">
        <f t="shared" si="10"/>
        <v>56.04</v>
      </c>
      <c r="CU6" s="36">
        <f t="shared" si="10"/>
        <v>58.52</v>
      </c>
      <c r="CV6" s="35" t="str">
        <f>IF(CV7="","",IF(CV7="-","【-】","【"&amp;SUBSTITUTE(TEXT(CV7,"#,##0.00"),"-","△")&amp;"】"))</f>
        <v>【56.31】</v>
      </c>
      <c r="CW6" s="36">
        <f>IF(CW7="",NA(),CW7)</f>
        <v>51.94</v>
      </c>
      <c r="CX6" s="36">
        <f t="shared" ref="CX6:DF6" si="11">IF(CX7="",NA(),CX7)</f>
        <v>64.290000000000006</v>
      </c>
      <c r="CY6" s="36">
        <f t="shared" si="11"/>
        <v>67.010000000000005</v>
      </c>
      <c r="CZ6" s="36">
        <f t="shared" si="11"/>
        <v>69.09</v>
      </c>
      <c r="DA6" s="36">
        <f t="shared" si="11"/>
        <v>69.39</v>
      </c>
      <c r="DB6" s="36">
        <f t="shared" si="11"/>
        <v>74.63</v>
      </c>
      <c r="DC6" s="36">
        <f t="shared" si="11"/>
        <v>72.42</v>
      </c>
      <c r="DD6" s="36">
        <f t="shared" si="11"/>
        <v>73.069999999999993</v>
      </c>
      <c r="DE6" s="36">
        <f t="shared" si="11"/>
        <v>72.78</v>
      </c>
      <c r="DF6" s="36">
        <f t="shared" si="11"/>
        <v>71.33</v>
      </c>
      <c r="DG6" s="35" t="str">
        <f>IF(DG7="","",IF(DG7="-","【-】","【"&amp;SUBSTITUTE(TEXT(DG7,"#,##0.00"),"-","△")&amp;"】"))</f>
        <v>【71.88】</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3.82</v>
      </c>
      <c r="EE6" s="36">
        <f t="shared" ref="EE6:EM6" si="14">IF(EE7="",NA(),EE7)</f>
        <v>5.6</v>
      </c>
      <c r="EF6" s="36">
        <f t="shared" si="14"/>
        <v>5.03</v>
      </c>
      <c r="EG6" s="36">
        <f t="shared" si="14"/>
        <v>5.75</v>
      </c>
      <c r="EH6" s="36">
        <f t="shared" si="14"/>
        <v>4.6399999999999997</v>
      </c>
      <c r="EI6" s="36">
        <f t="shared" si="14"/>
        <v>0.78</v>
      </c>
      <c r="EJ6" s="36">
        <f t="shared" si="14"/>
        <v>0.72</v>
      </c>
      <c r="EK6" s="36">
        <f t="shared" si="14"/>
        <v>0.53</v>
      </c>
      <c r="EL6" s="36">
        <f t="shared" si="14"/>
        <v>0.71</v>
      </c>
      <c r="EM6" s="36">
        <f t="shared" si="14"/>
        <v>0.72</v>
      </c>
      <c r="EN6" s="35" t="str">
        <f>IF(EN7="","",IF(EN7="-","【-】","【"&amp;SUBSTITUTE(TEXT(EN7,"#,##0.00"),"-","△")&amp;"】"))</f>
        <v>【0.80】</v>
      </c>
    </row>
    <row r="7" spans="1:144" s="37" customFormat="1" x14ac:dyDescent="0.15">
      <c r="A7" s="29"/>
      <c r="B7" s="38">
        <v>2020</v>
      </c>
      <c r="C7" s="38">
        <v>13625</v>
      </c>
      <c r="D7" s="38">
        <v>47</v>
      </c>
      <c r="E7" s="38">
        <v>1</v>
      </c>
      <c r="F7" s="38">
        <v>0</v>
      </c>
      <c r="G7" s="38">
        <v>0</v>
      </c>
      <c r="H7" s="38" t="s">
        <v>95</v>
      </c>
      <c r="I7" s="38" t="s">
        <v>96</v>
      </c>
      <c r="J7" s="38" t="s">
        <v>97</v>
      </c>
      <c r="K7" s="38" t="s">
        <v>98</v>
      </c>
      <c r="L7" s="38" t="s">
        <v>99</v>
      </c>
      <c r="M7" s="38" t="s">
        <v>100</v>
      </c>
      <c r="N7" s="39" t="s">
        <v>101</v>
      </c>
      <c r="O7" s="39" t="s">
        <v>102</v>
      </c>
      <c r="P7" s="39">
        <v>94.42</v>
      </c>
      <c r="Q7" s="39">
        <v>3300</v>
      </c>
      <c r="R7" s="39">
        <v>4615</v>
      </c>
      <c r="S7" s="39">
        <v>547.71</v>
      </c>
      <c r="T7" s="39">
        <v>8.43</v>
      </c>
      <c r="U7" s="39">
        <v>4295</v>
      </c>
      <c r="V7" s="39">
        <v>272.56</v>
      </c>
      <c r="W7" s="39">
        <v>15.76</v>
      </c>
      <c r="X7" s="39">
        <v>98.35</v>
      </c>
      <c r="Y7" s="39">
        <v>113.51</v>
      </c>
      <c r="Z7" s="39">
        <v>106.42</v>
      </c>
      <c r="AA7" s="39">
        <v>95.8</v>
      </c>
      <c r="AB7" s="39">
        <v>102.41</v>
      </c>
      <c r="AC7" s="39">
        <v>72.11</v>
      </c>
      <c r="AD7" s="39">
        <v>78.510000000000005</v>
      </c>
      <c r="AE7" s="39">
        <v>77.91</v>
      </c>
      <c r="AF7" s="39">
        <v>79.099999999999994</v>
      </c>
      <c r="AG7" s="39">
        <v>79.33</v>
      </c>
      <c r="AH7" s="39">
        <v>78.36</v>
      </c>
      <c r="AI7" s="39"/>
      <c r="AJ7" s="39"/>
      <c r="AK7" s="39"/>
      <c r="AL7" s="39"/>
      <c r="AM7" s="39"/>
      <c r="AN7" s="39"/>
      <c r="AO7" s="39"/>
      <c r="AP7" s="39"/>
      <c r="AQ7" s="39"/>
      <c r="AR7" s="39"/>
      <c r="AS7" s="39"/>
      <c r="AT7" s="39"/>
      <c r="AU7" s="39"/>
      <c r="AV7" s="39"/>
      <c r="AW7" s="39"/>
      <c r="AX7" s="39"/>
      <c r="AY7" s="39"/>
      <c r="AZ7" s="39"/>
      <c r="BA7" s="39"/>
      <c r="BB7" s="39"/>
      <c r="BC7" s="39"/>
      <c r="BD7" s="39"/>
      <c r="BE7" s="39">
        <v>1831.68</v>
      </c>
      <c r="BF7" s="39">
        <v>633.46</v>
      </c>
      <c r="BG7" s="39">
        <v>793.65</v>
      </c>
      <c r="BH7" s="39">
        <v>893.51</v>
      </c>
      <c r="BI7" s="39">
        <v>1025.54</v>
      </c>
      <c r="BJ7" s="39">
        <v>1595.62</v>
      </c>
      <c r="BK7" s="39">
        <v>1061.58</v>
      </c>
      <c r="BL7" s="39">
        <v>1007.7</v>
      </c>
      <c r="BM7" s="39">
        <v>1018.52</v>
      </c>
      <c r="BN7" s="39">
        <v>949.61</v>
      </c>
      <c r="BO7" s="39">
        <v>949.15</v>
      </c>
      <c r="BP7" s="39">
        <v>79.91</v>
      </c>
      <c r="BQ7" s="39">
        <v>109.53</v>
      </c>
      <c r="BR7" s="39">
        <v>102.68</v>
      </c>
      <c r="BS7" s="39">
        <v>90.9</v>
      </c>
      <c r="BT7" s="39">
        <v>91.43</v>
      </c>
      <c r="BU7" s="39">
        <v>37.92</v>
      </c>
      <c r="BV7" s="39">
        <v>58.52</v>
      </c>
      <c r="BW7" s="39">
        <v>59.22</v>
      </c>
      <c r="BX7" s="39">
        <v>58.79</v>
      </c>
      <c r="BY7" s="39">
        <v>58.41</v>
      </c>
      <c r="BZ7" s="39">
        <v>55.87</v>
      </c>
      <c r="CA7" s="39">
        <v>260.60000000000002</v>
      </c>
      <c r="CB7" s="39">
        <v>187.19</v>
      </c>
      <c r="CC7" s="39">
        <v>199.09</v>
      </c>
      <c r="CD7" s="39">
        <v>226.88</v>
      </c>
      <c r="CE7" s="39">
        <v>226.5</v>
      </c>
      <c r="CF7" s="39">
        <v>423.18</v>
      </c>
      <c r="CG7" s="39">
        <v>296.3</v>
      </c>
      <c r="CH7" s="39">
        <v>292.89999999999998</v>
      </c>
      <c r="CI7" s="39">
        <v>298.25</v>
      </c>
      <c r="CJ7" s="39">
        <v>303.27999999999997</v>
      </c>
      <c r="CK7" s="39">
        <v>288.19</v>
      </c>
      <c r="CL7" s="39">
        <v>47.84</v>
      </c>
      <c r="CM7" s="39">
        <v>71.53</v>
      </c>
      <c r="CN7" s="39">
        <v>66.569999999999993</v>
      </c>
      <c r="CO7" s="39">
        <v>65.66</v>
      </c>
      <c r="CP7" s="39">
        <v>66.260000000000005</v>
      </c>
      <c r="CQ7" s="39">
        <v>46.9</v>
      </c>
      <c r="CR7" s="39">
        <v>57.3</v>
      </c>
      <c r="CS7" s="39">
        <v>56.76</v>
      </c>
      <c r="CT7" s="39">
        <v>56.04</v>
      </c>
      <c r="CU7" s="39">
        <v>58.52</v>
      </c>
      <c r="CV7" s="39">
        <v>56.31</v>
      </c>
      <c r="CW7" s="39">
        <v>51.94</v>
      </c>
      <c r="CX7" s="39">
        <v>64.290000000000006</v>
      </c>
      <c r="CY7" s="39">
        <v>67.010000000000005</v>
      </c>
      <c r="CZ7" s="39">
        <v>69.09</v>
      </c>
      <c r="DA7" s="39">
        <v>69.39</v>
      </c>
      <c r="DB7" s="39">
        <v>74.63</v>
      </c>
      <c r="DC7" s="39">
        <v>72.42</v>
      </c>
      <c r="DD7" s="39">
        <v>73.069999999999993</v>
      </c>
      <c r="DE7" s="39">
        <v>72.78</v>
      </c>
      <c r="DF7" s="39">
        <v>71.33</v>
      </c>
      <c r="DG7" s="39">
        <v>71.88</v>
      </c>
      <c r="DH7" s="39"/>
      <c r="DI7" s="39"/>
      <c r="DJ7" s="39"/>
      <c r="DK7" s="39"/>
      <c r="DL7" s="39"/>
      <c r="DM7" s="39"/>
      <c r="DN7" s="39"/>
      <c r="DO7" s="39"/>
      <c r="DP7" s="39"/>
      <c r="DQ7" s="39"/>
      <c r="DR7" s="39"/>
      <c r="DS7" s="39"/>
      <c r="DT7" s="39"/>
      <c r="DU7" s="39"/>
      <c r="DV7" s="39"/>
      <c r="DW7" s="39"/>
      <c r="DX7" s="39"/>
      <c r="DY7" s="39"/>
      <c r="DZ7" s="39"/>
      <c r="EA7" s="39"/>
      <c r="EB7" s="39"/>
      <c r="EC7" s="39"/>
      <c r="ED7" s="39">
        <v>3.82</v>
      </c>
      <c r="EE7" s="39">
        <v>5.6</v>
      </c>
      <c r="EF7" s="39">
        <v>5.03</v>
      </c>
      <c r="EG7" s="39">
        <v>5.75</v>
      </c>
      <c r="EH7" s="39">
        <v>4.6399999999999997</v>
      </c>
      <c r="EI7" s="39">
        <v>0.78</v>
      </c>
      <c r="EJ7" s="39">
        <v>0.72</v>
      </c>
      <c r="EK7" s="39">
        <v>0.53</v>
      </c>
      <c r="EL7" s="39">
        <v>0.71</v>
      </c>
      <c r="EM7" s="39">
        <v>0.72</v>
      </c>
      <c r="EN7" s="39">
        <v>0.8</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103</v>
      </c>
      <c r="C9" s="41" t="s">
        <v>104</v>
      </c>
      <c r="D9" s="41" t="s">
        <v>105</v>
      </c>
      <c r="E9" s="41" t="s">
        <v>106</v>
      </c>
      <c r="F9" s="41" t="s">
        <v>107</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45</v>
      </c>
      <c r="B10" s="42">
        <f t="shared" ref="B10:D10" si="15">DATEVALUE($B7+12-B11&amp;"/1/"&amp;B12)</f>
        <v>46753</v>
      </c>
      <c r="C10" s="42">
        <f t="shared" si="15"/>
        <v>47119</v>
      </c>
      <c r="D10" s="42">
        <f t="shared" si="15"/>
        <v>47484</v>
      </c>
      <c r="E10" s="43">
        <f>DATEVALUE($B7+12-E11&amp;"/1/"&amp;E12)</f>
        <v>47849</v>
      </c>
      <c r="F10" s="43">
        <f>DATEVALUE($B7+12-F11&amp;"/1/"&amp;F12)</f>
        <v>48215</v>
      </c>
    </row>
    <row r="11" spans="1:144" x14ac:dyDescent="0.15">
      <c r="B11">
        <v>4</v>
      </c>
      <c r="C11">
        <v>3</v>
      </c>
      <c r="D11">
        <v>2</v>
      </c>
      <c r="E11">
        <v>1</v>
      </c>
      <c r="F11">
        <v>0</v>
      </c>
      <c r="G11" t="s">
        <v>108</v>
      </c>
    </row>
    <row r="12" spans="1:144" x14ac:dyDescent="0.15">
      <c r="B12">
        <v>1</v>
      </c>
      <c r="C12">
        <v>1</v>
      </c>
      <c r="D12">
        <v>1</v>
      </c>
      <c r="E12">
        <v>1</v>
      </c>
      <c r="F12">
        <v>2</v>
      </c>
      <c r="G12" t="s">
        <v>109</v>
      </c>
    </row>
    <row r="13" spans="1:144" x14ac:dyDescent="0.15">
      <c r="B13" t="s">
        <v>110</v>
      </c>
      <c r="C13" t="s">
        <v>111</v>
      </c>
      <c r="D13" t="s">
        <v>111</v>
      </c>
      <c r="E13" t="s">
        <v>112</v>
      </c>
      <c r="F13" t="s">
        <v>112</v>
      </c>
      <c r="G13" t="s">
        <v>113</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柳原 智之</cp:lastModifiedBy>
  <cp:lastPrinted>2022-01-11T10:57:49Z</cp:lastPrinted>
  <dcterms:created xsi:type="dcterms:W3CDTF">2021-12-03T07:00:31Z</dcterms:created>
  <dcterms:modified xsi:type="dcterms:W3CDTF">2022-01-11T11:00:00Z</dcterms:modified>
  <cp:category/>
</cp:coreProperties>
</file>