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82\Downloads\【経営比較分析表】2023_013625_47_1718\【経営比較分析表】2023_013625_47_1718\"/>
    </mc:Choice>
  </mc:AlternateContent>
  <workbookProtection workbookAlgorithmName="SHA-512" workbookHashValue="YGlh1I2OAulduKcSk+g3IfOU0UBv3YCtSteZvrDEVttIJcPoC0n+LZGFLjeUzVvbqhCtULNYemzsxnoRiHg5Jg==" workbookSaltValue="XVpM/KY3gLDF0v4xFpWXMA==" workbookSpinCount="100000" lockStructure="1"/>
  <bookViews>
    <workbookView xWindow="0" yWindow="0" windowWidth="20490" windowHeight="777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H86" i="4"/>
  <c r="E86" i="4"/>
  <c r="AT10" i="4"/>
  <c r="AL10" i="4"/>
  <c r="W10" i="4"/>
  <c r="I10" i="4"/>
  <c r="BB8" i="4"/>
  <c r="AL8" i="4"/>
  <c r="P8" i="4"/>
  <c r="I8" i="4"/>
</calcChain>
</file>

<file path=xl/sharedStrings.xml><?xml version="1.0" encoding="utf-8"?>
<sst xmlns="http://schemas.openxmlformats.org/spreadsheetml/2006/main" count="239" uniqueCount="120">
  <si>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</si>
  <si>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</si>
  <si>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</si>
  <si>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</si>
  <si>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</si>
  <si>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</si>
  <si>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</si>
  <si>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</si>
  <si>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</si>
  <si>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</si>
  <si>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</si>
  <si>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</si>
  <si>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</si>
  <si>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</si>
  <si>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</si>
  <si>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</si>
  <si>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</si>
  <si>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</si>
  <si>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</si>
  <si>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</si>
  <si>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</si>
  <si>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</si>
  <si>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</si>
  <si>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</si>
  <si>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</si>
  <si>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</si>
  <si>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</si>
  <si>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</si>
  <si>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</si>
  <si>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</si>
  <si>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</si>
  <si>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</si>
  <si>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</si>
  <si>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</si>
  <si>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</si>
  <si>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</si>
  <si>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</si>
  <si>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</si>
  <si>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</si>
  <si>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</si>
  <si>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</si>
  <si>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</si>
  <si>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</si>
  <si>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</si>
  <si>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</si>
  <si>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</si>
  <si>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</si>
  <si>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</si>
  <si>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</si>
  <si>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</si>
  <si>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</si>
  <si>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</si>
  <si>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</si>
  <si>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</si>
  <si>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</si>
  <si>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</si>
  <si>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</si>
  <si>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</si>
  <si>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</si>
  <si>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</si>
  <si>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</si>
  <si>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</si>
  <si>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</si>
  <si>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</si>
  <si>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</si>
  <si>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</si>
  <si>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</si>
  <si>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</si>
  <si>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</si>
  <si>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</si>
  <si>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</si>
  <si>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</si>
  <si>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</si>
  <si>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</si>
  <si>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</si>
  <si>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</si>
  <si>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</si>
  <si>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</si>
  <si>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</si>
  <si>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</si>
  <si>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</si>
  <si>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</si>
  <si>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</si>
  <si>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</si>
  <si>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</si>
  <si>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</si>
  <si>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</si>
  <si>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</si>
  <si>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</si>
  <si>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</si>
  <si>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</si>
  <si>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</si>
  <si>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</si>
  <si>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</si>
  <si>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</si>
  <si>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</si>
  <si>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</si>
  <si>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</si>
  <si>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上ノ国町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</si>
  <si>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</si>
  <si>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</si>
  <si>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</si>
  <si>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</si>
  <si>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</si>
  <si>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</si>
  <si>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</si>
  <si>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</si>
  <si>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</si>
  <si>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</si>
  <si>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</si>
  <si>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</si>
  <si>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</si>
  <si>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</si>
  <si>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</si>
  <si>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</si>
  <si>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</si>
  <si>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</si>
  <si>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 当該地区では、水洗化率が5割程度と低く、財源確保のため引き続き下水道加入促進を図り、水洗化率の向上とコスト削減を徹底し、効率的な維持管理の手法、職員一人一人のコスト意識の醸成による維持管理の削減をする。</t>
    <phoneticPr fontId="4"/>
  </si>
  <si>
    <t>　処理場及びマンホールポンプ所等老朽化が進んでおり、漁村整備事業の補助金を受け、計画的にマンホールポンプ所の機械設備、電気設備の改築更新工事で老朽化対策を講じている。</t>
    <phoneticPr fontId="4"/>
  </si>
  <si>
    <t>　人口減少に伴う有収水量の減少等も踏まえ、接続推進と水洗化率の向上に取り組み、適正な使用収入の確保に努める。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</si>
</sst>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A2-4A61-92D5-80484537E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8216000"/>
        <c:axId val="-4821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1.6</c:v>
                </c:pt>
                <c:pt idx="2">
                  <c:v>0.01</c:v>
                </c:pt>
                <c:pt idx="3">
                  <c:v>0.01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A2-4A61-92D5-80484537E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216000"/>
        <c:axId val="-48217632"/>
      </c:lineChart>
      <c:dateAx>
        <c:axId val="-4821600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48217632"/>
        <c:crosses val="autoZero"/>
        <c:auto val="1"/>
        <c:lblOffset val="100"/>
        <c:baseTimeUnit val="years"/>
      </c:dateAx>
      <c:valAx>
        <c:axId val="-4821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8216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66-4700-92ED-8C18020EC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7460544"/>
        <c:axId val="-214746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32.479999999999997</c:v>
                </c:pt>
                <c:pt idx="1">
                  <c:v>30.19</c:v>
                </c:pt>
                <c:pt idx="2">
                  <c:v>28.77</c:v>
                </c:pt>
                <c:pt idx="3">
                  <c:v>26.22</c:v>
                </c:pt>
                <c:pt idx="4">
                  <c:v>26.12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66-4700-92ED-8C18020EC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7460544"/>
        <c:axId val="-2147464896"/>
      </c:lineChart>
      <c:dateAx>
        <c:axId val="-21474605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2147464896"/>
        <c:crosses val="autoZero"/>
        <c:auto val="1"/>
        <c:lblOffset val="100"/>
        <c:baseTimeUnit val="years"/>
      </c:dateAx>
      <c:valAx>
        <c:axId val="-214746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14746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42.68</c:v>
                </c:pt>
                <c:pt idx="1">
                  <c:v>45.74</c:v>
                </c:pt>
                <c:pt idx="2">
                  <c:v>48.34</c:v>
                </c:pt>
                <c:pt idx="3">
                  <c:v>52.4</c:v>
                </c:pt>
                <c:pt idx="4">
                  <c:v>52.85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9E-44FD-B007-74F256676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7463264"/>
        <c:axId val="-214746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79.2</c:v>
                </c:pt>
                <c:pt idx="1">
                  <c:v>79.09</c:v>
                </c:pt>
                <c:pt idx="2">
                  <c:v>78.900000000000006</c:v>
                </c:pt>
                <c:pt idx="3">
                  <c:v>78.03</c:v>
                </c:pt>
                <c:pt idx="4">
                  <c:v>78.55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9E-44FD-B007-74F256676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7463264"/>
        <c:axId val="-2147462720"/>
      </c:lineChart>
      <c:dateAx>
        <c:axId val="-21474632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2147462720"/>
        <c:crosses val="autoZero"/>
        <c:auto val="1"/>
        <c:lblOffset val="100"/>
        <c:baseTimeUnit val="years"/>
      </c:dateAx>
      <c:valAx>
        <c:axId val="-214746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14746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103.78</c:v>
                </c:pt>
                <c:pt idx="1">
                  <c:v>103.8</c:v>
                </c:pt>
                <c:pt idx="2">
                  <c:v>100</c:v>
                </c:pt>
                <c:pt idx="3">
                  <c:v>99.52</c:v>
                </c:pt>
                <c:pt idx="4">
                  <c:v>112.64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00-49E3-BB38-EEA5D1C9F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8210560"/>
        <c:axId val="-4820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00-49E3-BB38-EEA5D1C9F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210560"/>
        <c:axId val="-48207296"/>
      </c:lineChart>
      <c:dateAx>
        <c:axId val="-482105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48207296"/>
        <c:crosses val="autoZero"/>
        <c:auto val="1"/>
        <c:lblOffset val="100"/>
        <c:baseTimeUnit val="years"/>
      </c:dateAx>
      <c:valAx>
        <c:axId val="-4820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821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38-40A1-969A-42DA8A2A3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8210016"/>
        <c:axId val="-4821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38-40A1-969A-42DA8A2A3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210016"/>
        <c:axId val="-48215456"/>
      </c:lineChart>
      <c:dateAx>
        <c:axId val="-4821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48215456"/>
        <c:crosses val="autoZero"/>
        <c:auto val="1"/>
        <c:lblOffset val="100"/>
        <c:baseTimeUnit val="years"/>
      </c:dateAx>
      <c:valAx>
        <c:axId val="-4821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821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68-48BB-92FD-AC37BA664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8205664"/>
        <c:axId val="-4821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68-48BB-92FD-AC37BA664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205664"/>
        <c:axId val="-48214912"/>
      </c:lineChart>
      <c:dateAx>
        <c:axId val="-48205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48214912"/>
        <c:crosses val="autoZero"/>
        <c:auto val="1"/>
        <c:lblOffset val="100"/>
        <c:baseTimeUnit val="years"/>
      </c:dateAx>
      <c:valAx>
        <c:axId val="-4821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820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35-4FA6-B3C2-78EEB0DE9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8211648"/>
        <c:axId val="-4820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35-4FA6-B3C2-78EEB0DE9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211648"/>
        <c:axId val="-48209472"/>
      </c:lineChart>
      <c:dateAx>
        <c:axId val="-482116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48209472"/>
        <c:crosses val="autoZero"/>
        <c:auto val="1"/>
        <c:lblOffset val="100"/>
        <c:baseTimeUnit val="years"/>
      </c:dateAx>
      <c:valAx>
        <c:axId val="-4820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8211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55-4A7A-AA39-887C766DE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8205120"/>
        <c:axId val="-4820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55-4A7A-AA39-887C766DE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205120"/>
        <c:axId val="-48204576"/>
      </c:lineChart>
      <c:dateAx>
        <c:axId val="-482051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48204576"/>
        <c:crosses val="autoZero"/>
        <c:auto val="1"/>
        <c:lblOffset val="100"/>
        <c:baseTimeUnit val="years"/>
      </c:dateAx>
      <c:valAx>
        <c:axId val="-4820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820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99.89</c:v>
                </c:pt>
                <c:pt idx="1">
                  <c:v>99.98</c:v>
                </c:pt>
                <c:pt idx="2">
                  <c:v>100</c:v>
                </c:pt>
                <c:pt idx="3">
                  <c:v>99.94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00-4BE8-BE18-5B1E4127D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8219264"/>
        <c:axId val="-4821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998.42</c:v>
                </c:pt>
                <c:pt idx="1">
                  <c:v>1095.52</c:v>
                </c:pt>
                <c:pt idx="2">
                  <c:v>1056.55</c:v>
                </c:pt>
                <c:pt idx="3">
                  <c:v>1278.54</c:v>
                </c:pt>
                <c:pt idx="4">
                  <c:v>1149.7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00-4BE8-BE18-5B1E4127D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219264"/>
        <c:axId val="-48218720"/>
      </c:lineChart>
      <c:dateAx>
        <c:axId val="-482192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48218720"/>
        <c:crosses val="autoZero"/>
        <c:auto val="1"/>
        <c:lblOffset val="100"/>
        <c:baseTimeUnit val="years"/>
      </c:dateAx>
      <c:valAx>
        <c:axId val="-4821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821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48.51</c:v>
                </c:pt>
                <c:pt idx="1">
                  <c:v>48.88</c:v>
                </c:pt>
                <c:pt idx="2">
                  <c:v>31.41</c:v>
                </c:pt>
                <c:pt idx="3">
                  <c:v>42.59</c:v>
                </c:pt>
                <c:pt idx="4">
                  <c:v>50.69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2A-4EC3-BA4B-6D1DE9EC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88936560"/>
        <c:axId val="-28975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41.41</c:v>
                </c:pt>
                <c:pt idx="1">
                  <c:v>39.64</c:v>
                </c:pt>
                <c:pt idx="2">
                  <c:v>40</c:v>
                </c:pt>
                <c:pt idx="3">
                  <c:v>38.74</c:v>
                </c:pt>
                <c:pt idx="4">
                  <c:v>35.96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2A-4EC3-BA4B-6D1DE9EC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8936560"/>
        <c:axId val="-289751456"/>
      </c:lineChart>
      <c:dateAx>
        <c:axId val="-2889365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289751456"/>
        <c:crosses val="autoZero"/>
        <c:auto val="1"/>
        <c:lblOffset val="100"/>
        <c:baseTimeUnit val="years"/>
      </c:dateAx>
      <c:valAx>
        <c:axId val="-28975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8893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497.9</c:v>
                </c:pt>
                <c:pt idx="1">
                  <c:v>502.05</c:v>
                </c:pt>
                <c:pt idx="2">
                  <c:v>783.35</c:v>
                </c:pt>
                <c:pt idx="3">
                  <c:v>580.91999999999996</c:v>
                </c:pt>
                <c:pt idx="4">
                  <c:v>486.56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7F-42CB-AD27-DC63DBAD3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7465440"/>
        <c:axId val="-214747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417.56</c:v>
                </c:pt>
                <c:pt idx="1">
                  <c:v>449.72</c:v>
                </c:pt>
                <c:pt idx="2">
                  <c:v>437.27</c:v>
                </c:pt>
                <c:pt idx="3">
                  <c:v>456.72</c:v>
                </c:pt>
                <c:pt idx="4">
                  <c:v>481.96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7F-42CB-AD27-DC63DBAD3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7465440"/>
        <c:axId val="-2147471424"/>
      </c:lineChart>
      <c:dateAx>
        <c:axId val="-214746544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-2147471424"/>
        <c:crosses val="autoZero"/>
        <c:auto val="1"/>
        <c:lblOffset val="100"/>
        <c:baseTimeUnit val="years"/>
      </c:dateAx>
      <c:valAx>
        <c:axId val="-214747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214746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【1,069.89】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BJ79" sqref="BJ7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北海道　上ノ国町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漁業集落排水</v>
      </c>
      <c r="Q8" s="65"/>
      <c r="R8" s="65"/>
      <c r="S8" s="65"/>
      <c r="T8" s="65"/>
      <c r="U8" s="65"/>
      <c r="V8" s="65"/>
      <c r="W8" s="65" t="str">
        <f>データ!L6</f>
        <v>H2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4254</v>
      </c>
      <c r="AM8" s="54"/>
      <c r="AN8" s="54"/>
      <c r="AO8" s="54"/>
      <c r="AP8" s="54"/>
      <c r="AQ8" s="54"/>
      <c r="AR8" s="54"/>
      <c r="AS8" s="54"/>
      <c r="AT8" s="53">
        <f>データ!T6</f>
        <v>547.72</v>
      </c>
      <c r="AU8" s="53"/>
      <c r="AV8" s="53"/>
      <c r="AW8" s="53"/>
      <c r="AX8" s="53"/>
      <c r="AY8" s="53"/>
      <c r="AZ8" s="53"/>
      <c r="BA8" s="53"/>
      <c r="BB8" s="53">
        <f>データ!U6</f>
        <v>7.77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12.53</v>
      </c>
      <c r="Q10" s="53"/>
      <c r="R10" s="53"/>
      <c r="S10" s="53"/>
      <c r="T10" s="53"/>
      <c r="U10" s="53"/>
      <c r="V10" s="53"/>
      <c r="W10" s="53">
        <f>データ!Q6</f>
        <v>92.16</v>
      </c>
      <c r="X10" s="53"/>
      <c r="Y10" s="53"/>
      <c r="Z10" s="53"/>
      <c r="AA10" s="53"/>
      <c r="AB10" s="53"/>
      <c r="AC10" s="53"/>
      <c r="AD10" s="54">
        <f>データ!R6</f>
        <v>4356</v>
      </c>
      <c r="AE10" s="54"/>
      <c r="AF10" s="54"/>
      <c r="AG10" s="54"/>
      <c r="AH10" s="54"/>
      <c r="AI10" s="54"/>
      <c r="AJ10" s="54"/>
      <c r="AK10" s="2"/>
      <c r="AL10" s="54">
        <f>データ!V6</f>
        <v>526</v>
      </c>
      <c r="AM10" s="54"/>
      <c r="AN10" s="54"/>
      <c r="AO10" s="54"/>
      <c r="AP10" s="54"/>
      <c r="AQ10" s="54"/>
      <c r="AR10" s="54"/>
      <c r="AS10" s="54"/>
      <c r="AT10" s="53">
        <f>データ!W6</f>
        <v>0.21</v>
      </c>
      <c r="AU10" s="53"/>
      <c r="AV10" s="53"/>
      <c r="AW10" s="53"/>
      <c r="AX10" s="53"/>
      <c r="AY10" s="53"/>
      <c r="AZ10" s="53"/>
      <c r="BA10" s="53"/>
      <c r="BB10" s="53">
        <f>データ!X6</f>
        <v>2504.7600000000002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117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118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119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【1,069.89】</v>
      </c>
      <c r="I86" s="12" t="str">
        <f>データ!CA6</f>
        <v>【39.89】</v>
      </c>
      <c r="J86" s="12" t="str">
        <f>データ!CL6</f>
        <v>【426.52】</v>
      </c>
      <c r="K86" s="12" t="str">
        <f>データ!CW6</f>
        <v>【28.16】</v>
      </c>
      <c r="L86" s="12" t="str">
        <f>データ!DH6</f>
        <v>【80.73】</v>
      </c>
      <c r="M86" s="12" t="s">
        <v>44</v>
      </c>
      <c r="N86" s="12" t="s">
        <v>43</v>
      </c>
      <c r="O86" s="12" t="str">
        <f>データ!EO6</f>
        <v>【0.00】</v>
      </c>
    </row>
  </sheetData>
  <sheetProtection algorithmName="SHA-512" hashValue="THcVWiAjOk9ZxEpvfyC4kjnI7Z5ThLIvO//BJxrWyBZ1U5+R+dGK++xZ51P5O+Jg0qwkffZm5Q2apRkJA3a7rg==" saltValue="tnqHPYdGUkQvmhPhYBI88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2023</v>
      </c>
      <c r="C6" s="19">
        <f t="shared" ref="C6:X6" si="3">C7</f>
        <v>13625</v>
      </c>
      <c r="D6" s="19">
        <f t="shared" si="3"/>
        <v>47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北海道　上ノ国町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12.53</v>
      </c>
      <c r="Q6" s="20">
        <f t="shared" si="3"/>
        <v>92.16</v>
      </c>
      <c r="R6" s="20">
        <f t="shared" si="3"/>
        <v>4356</v>
      </c>
      <c r="S6" s="20">
        <f t="shared" si="3"/>
        <v>4254</v>
      </c>
      <c r="T6" s="20">
        <f t="shared" si="3"/>
        <v>547.72</v>
      </c>
      <c r="U6" s="20">
        <f t="shared" si="3"/>
        <v>7.77</v>
      </c>
      <c r="V6" s="20">
        <f t="shared" si="3"/>
        <v>526</v>
      </c>
      <c r="W6" s="20">
        <f t="shared" si="3"/>
        <v>0.21</v>
      </c>
      <c r="X6" s="20">
        <f t="shared" si="3"/>
        <v>2504.7600000000002</v>
      </c>
      <c r="Y6" s="21">
        <f>IF(Y7="",NA(),Y7)</f>
        <v>103.78</v>
      </c>
      <c r="Z6" s="21">
        <f t="shared" ref="Z6:AH6" si="4">IF(Z7="",NA(),Z7)</f>
        <v>103.8</v>
      </c>
      <c r="AA6" s="21">
        <f t="shared" si="4"/>
        <v>100</v>
      </c>
      <c r="AB6" s="21">
        <f t="shared" si="4"/>
        <v>99.52</v>
      </c>
      <c r="AC6" s="21">
        <f t="shared" si="4"/>
        <v>112.64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99.89</v>
      </c>
      <c r="BG6" s="21">
        <f t="shared" ref="BG6:BO6" si="7">IF(BG7="",NA(),BG7)</f>
        <v>99.98</v>
      </c>
      <c r="BH6" s="21">
        <f t="shared" si="7"/>
        <v>100</v>
      </c>
      <c r="BI6" s="21">
        <f t="shared" si="7"/>
        <v>99.94</v>
      </c>
      <c r="BJ6" s="20">
        <f t="shared" si="7"/>
        <v>0</v>
      </c>
      <c r="BK6" s="21">
        <f t="shared" si="7"/>
        <v>998.42</v>
      </c>
      <c r="BL6" s="21">
        <f t="shared" si="7"/>
        <v>1095.52</v>
      </c>
      <c r="BM6" s="21">
        <f t="shared" si="7"/>
        <v>1056.55</v>
      </c>
      <c r="BN6" s="21">
        <f t="shared" si="7"/>
        <v>1278.54</v>
      </c>
      <c r="BO6" s="21">
        <f t="shared" si="7"/>
        <v>1149.7</v>
      </c>
      <c r="BP6" s="20" t="str">
        <f>IF(BP7="","",IF(BP7="-","【-】","【"&amp;SUBSTITUTE(TEXT(BP7,"#,##0.00"),"-","△")&amp;"】"))</f>
        <v>【1,069.89】</v>
      </c>
      <c r="BQ6" s="21">
        <f>IF(BQ7="",NA(),BQ7)</f>
        <v>48.51</v>
      </c>
      <c r="BR6" s="21">
        <f t="shared" ref="BR6:BZ6" si="8">IF(BR7="",NA(),BR7)</f>
        <v>48.88</v>
      </c>
      <c r="BS6" s="21">
        <f t="shared" si="8"/>
        <v>31.41</v>
      </c>
      <c r="BT6" s="21">
        <f t="shared" si="8"/>
        <v>42.59</v>
      </c>
      <c r="BU6" s="21">
        <f t="shared" si="8"/>
        <v>50.69</v>
      </c>
      <c r="BV6" s="21">
        <f t="shared" si="8"/>
        <v>41.41</v>
      </c>
      <c r="BW6" s="21">
        <f t="shared" si="8"/>
        <v>39.64</v>
      </c>
      <c r="BX6" s="21">
        <f t="shared" si="8"/>
        <v>40</v>
      </c>
      <c r="BY6" s="21">
        <f t="shared" si="8"/>
        <v>38.74</v>
      </c>
      <c r="BZ6" s="21">
        <f t="shared" si="8"/>
        <v>35.96</v>
      </c>
      <c r="CA6" s="20" t="str">
        <f>IF(CA7="","",IF(CA7="-","【-】","【"&amp;SUBSTITUTE(TEXT(CA7,"#,##0.00"),"-","△")&amp;"】"))</f>
        <v>【39.89】</v>
      </c>
      <c r="CB6" s="21">
        <f>IF(CB7="",NA(),CB7)</f>
        <v>497.9</v>
      </c>
      <c r="CC6" s="21">
        <f t="shared" ref="CC6:CK6" si="9">IF(CC7="",NA(),CC7)</f>
        <v>502.05</v>
      </c>
      <c r="CD6" s="21">
        <f t="shared" si="9"/>
        <v>783.35</v>
      </c>
      <c r="CE6" s="21">
        <f t="shared" si="9"/>
        <v>580.91999999999996</v>
      </c>
      <c r="CF6" s="21">
        <f t="shared" si="9"/>
        <v>486.56</v>
      </c>
      <c r="CG6" s="21">
        <f t="shared" si="9"/>
        <v>417.56</v>
      </c>
      <c r="CH6" s="21">
        <f t="shared" si="9"/>
        <v>449.72</v>
      </c>
      <c r="CI6" s="21">
        <f t="shared" si="9"/>
        <v>437.27</v>
      </c>
      <c r="CJ6" s="21">
        <f t="shared" si="9"/>
        <v>456.72</v>
      </c>
      <c r="CK6" s="21">
        <f t="shared" si="9"/>
        <v>481.96</v>
      </c>
      <c r="CL6" s="20" t="str">
        <f>IF(CL7="","",IF(CL7="-","【-】","【"&amp;SUBSTITUTE(TEXT(CL7,"#,##0.00"),"-","△")&amp;"】"))</f>
        <v>【426.52】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0">
        <f t="shared" si="10"/>
        <v>0</v>
      </c>
      <c r="CQ6" s="20">
        <f t="shared" si="10"/>
        <v>0</v>
      </c>
      <c r="CR6" s="21">
        <f t="shared" si="10"/>
        <v>32.479999999999997</v>
      </c>
      <c r="CS6" s="21">
        <f t="shared" si="10"/>
        <v>30.19</v>
      </c>
      <c r="CT6" s="21">
        <f t="shared" si="10"/>
        <v>28.77</v>
      </c>
      <c r="CU6" s="21">
        <f t="shared" si="10"/>
        <v>26.22</v>
      </c>
      <c r="CV6" s="21">
        <f t="shared" si="10"/>
        <v>26.12</v>
      </c>
      <c r="CW6" s="20" t="str">
        <f>IF(CW7="","",IF(CW7="-","【-】","【"&amp;SUBSTITUTE(TEXT(CW7,"#,##0.00"),"-","△")&amp;"】"))</f>
        <v>【28.16】</v>
      </c>
      <c r="CX6" s="21">
        <f>IF(CX7="",NA(),CX7)</f>
        <v>42.68</v>
      </c>
      <c r="CY6" s="21">
        <f t="shared" ref="CY6:DG6" si="11">IF(CY7="",NA(),CY7)</f>
        <v>45.74</v>
      </c>
      <c r="CZ6" s="21">
        <f t="shared" si="11"/>
        <v>48.34</v>
      </c>
      <c r="DA6" s="21">
        <f t="shared" si="11"/>
        <v>52.4</v>
      </c>
      <c r="DB6" s="21">
        <f t="shared" si="11"/>
        <v>52.85</v>
      </c>
      <c r="DC6" s="21">
        <f t="shared" si="11"/>
        <v>79.2</v>
      </c>
      <c r="DD6" s="21">
        <f t="shared" si="11"/>
        <v>79.09</v>
      </c>
      <c r="DE6" s="21">
        <f t="shared" si="11"/>
        <v>78.900000000000006</v>
      </c>
      <c r="DF6" s="21">
        <f t="shared" si="11"/>
        <v>78.03</v>
      </c>
      <c r="DG6" s="21">
        <f t="shared" si="11"/>
        <v>78.55</v>
      </c>
      <c r="DH6" s="20" t="str">
        <f>IF(DH7="","",IF(DH7="-","【-】","【"&amp;SUBSTITUTE(TEXT(DH7,"#,##0.00"),"-","△")&amp;"】"))</f>
        <v>【80.73】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1.6</v>
      </c>
      <c r="EL6" s="21">
        <f t="shared" si="14"/>
        <v>0.01</v>
      </c>
      <c r="EM6" s="21">
        <f t="shared" si="14"/>
        <v>0.01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2023</v>
      </c>
      <c r="C7" s="23">
        <v>13625</v>
      </c>
      <c r="D7" s="23">
        <v>47</v>
      </c>
      <c r="E7" s="23">
        <v>17</v>
      </c>
      <c r="F7" s="23">
        <v>6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12.53</v>
      </c>
      <c r="Q7" s="24">
        <v>92.16</v>
      </c>
      <c r="R7" s="24">
        <v>4356</v>
      </c>
      <c r="S7" s="24">
        <v>4254</v>
      </c>
      <c r="T7" s="24">
        <v>547.72</v>
      </c>
      <c r="U7" s="24">
        <v>7.77</v>
      </c>
      <c r="V7" s="24">
        <v>526</v>
      </c>
      <c r="W7" s="24">
        <v>0.21</v>
      </c>
      <c r="X7" s="24">
        <v>2504.7600000000002</v>
      </c>
      <c r="Y7" s="24">
        <v>103.78</v>
      </c>
      <c r="Z7" s="24">
        <v>103.8</v>
      </c>
      <c r="AA7" s="24">
        <v>100</v>
      </c>
      <c r="AB7" s="24">
        <v>99.52</v>
      </c>
      <c r="AC7" s="24">
        <v>112.64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99.89</v>
      </c>
      <c r="BG7" s="24">
        <v>99.98</v>
      </c>
      <c r="BH7" s="24">
        <v>100</v>
      </c>
      <c r="BI7" s="24">
        <v>99.94</v>
      </c>
      <c r="BJ7" s="24">
        <v>0</v>
      </c>
      <c r="BK7" s="24">
        <v>998.42</v>
      </c>
      <c r="BL7" s="24">
        <v>1095.52</v>
      </c>
      <c r="BM7" s="24">
        <v>1056.55</v>
      </c>
      <c r="BN7" s="24">
        <v>1278.54</v>
      </c>
      <c r="BO7" s="24">
        <v>1149.7</v>
      </c>
      <c r="BP7" s="24">
        <v>1069.8900000000001</v>
      </c>
      <c r="BQ7" s="24">
        <v>48.51</v>
      </c>
      <c r="BR7" s="24">
        <v>48.88</v>
      </c>
      <c r="BS7" s="24">
        <v>31.41</v>
      </c>
      <c r="BT7" s="24">
        <v>42.59</v>
      </c>
      <c r="BU7" s="24">
        <v>50.69</v>
      </c>
      <c r="BV7" s="24">
        <v>41.41</v>
      </c>
      <c r="BW7" s="24">
        <v>39.64</v>
      </c>
      <c r="BX7" s="24">
        <v>40</v>
      </c>
      <c r="BY7" s="24">
        <v>38.74</v>
      </c>
      <c r="BZ7" s="24">
        <v>35.96</v>
      </c>
      <c r="CA7" s="24">
        <v>39.89</v>
      </c>
      <c r="CB7" s="24">
        <v>497.9</v>
      </c>
      <c r="CC7" s="24">
        <v>502.05</v>
      </c>
      <c r="CD7" s="24">
        <v>783.35</v>
      </c>
      <c r="CE7" s="24">
        <v>580.91999999999996</v>
      </c>
      <c r="CF7" s="24">
        <v>486.56</v>
      </c>
      <c r="CG7" s="24">
        <v>417.56</v>
      </c>
      <c r="CH7" s="24">
        <v>449.72</v>
      </c>
      <c r="CI7" s="24">
        <v>437.27</v>
      </c>
      <c r="CJ7" s="24">
        <v>456.72</v>
      </c>
      <c r="CK7" s="24">
        <v>481.96</v>
      </c>
      <c r="CL7" s="24">
        <v>426.52</v>
      </c>
      <c r="CM7" s="24" t="s">
        <v>104</v>
      </c>
      <c r="CN7" s="24" t="s">
        <v>104</v>
      </c>
      <c r="CO7" s="24" t="s">
        <v>104</v>
      </c>
      <c r="CP7" s="24">
        <v>0</v>
      </c>
      <c r="CQ7" s="24">
        <v>0</v>
      </c>
      <c r="CR7" s="24">
        <v>32.479999999999997</v>
      </c>
      <c r="CS7" s="24">
        <v>30.19</v>
      </c>
      <c r="CT7" s="24">
        <v>28.77</v>
      </c>
      <c r="CU7" s="24">
        <v>26.22</v>
      </c>
      <c r="CV7" s="24">
        <v>26.12</v>
      </c>
      <c r="CW7" s="24">
        <v>28.16</v>
      </c>
      <c r="CX7" s="24">
        <v>42.68</v>
      </c>
      <c r="CY7" s="24">
        <v>45.74</v>
      </c>
      <c r="CZ7" s="24">
        <v>48.34</v>
      </c>
      <c r="DA7" s="24">
        <v>52.4</v>
      </c>
      <c r="DB7" s="24">
        <v>52.85</v>
      </c>
      <c r="DC7" s="24">
        <v>79.2</v>
      </c>
      <c r="DD7" s="24">
        <v>79.09</v>
      </c>
      <c r="DE7" s="24">
        <v>78.900000000000006</v>
      </c>
      <c r="DF7" s="24">
        <v>78.03</v>
      </c>
      <c r="DG7" s="24">
        <v>78.55</v>
      </c>
      <c r="DH7" s="24">
        <v>80.73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1.6</v>
      </c>
      <c r="EL7" s="24">
        <v>0.01</v>
      </c>
      <c r="EM7" s="24">
        <v>0.01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2025-01-24T07:37:28Z</dcterms:created>
  <dcterms:modified xsi:type="dcterms:W3CDTF">2025-01-28T05:28:40Z</dcterms:modified>
  <cp:category/>
</cp:coreProperties>
</file>